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charts/style6.xml" ContentType="application/vnd.ms-office.chartstyle+xml"/>
  <Override PartName="/xl/charts/style7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70" windowHeight="1170" tabRatio="500"/>
  </bookViews>
  <sheets>
    <sheet name="Descriptives" sheetId="3" r:id="rId1"/>
    <sheet name="Source pivot table" sheetId="8" r:id="rId2"/>
    <sheet name="Pivot table" sheetId="12" r:id="rId3"/>
  </sheets>
  <calcPr calcId="125725"/>
  <pivotCaches>
    <pivotCache cacheId="0" r:id="rId4"/>
  </pivotCaches>
  <fileRecoveryPr repairLoad="1"/>
</workbook>
</file>

<file path=xl/calcChain.xml><?xml version="1.0" encoding="utf-8"?>
<calcChain xmlns="http://schemas.openxmlformats.org/spreadsheetml/2006/main">
  <c r="I81" i="3"/>
  <c r="I80"/>
  <c r="I79"/>
  <c r="I78"/>
  <c r="I74"/>
  <c r="I73"/>
  <c r="I72"/>
  <c r="I71"/>
  <c r="I70"/>
  <c r="I65"/>
  <c r="I64"/>
  <c r="I63"/>
  <c r="I62"/>
  <c r="P70"/>
  <c r="P69"/>
  <c r="P68"/>
  <c r="P67"/>
  <c r="P66"/>
  <c r="P65"/>
  <c r="P64"/>
  <c r="P63"/>
  <c r="P62"/>
  <c r="P55"/>
  <c r="P54"/>
  <c r="P53"/>
  <c r="P52"/>
  <c r="P47"/>
  <c r="I47"/>
  <c r="I58"/>
  <c r="I57"/>
  <c r="I56"/>
  <c r="I55"/>
  <c r="I54"/>
  <c r="I53"/>
  <c r="I52"/>
  <c r="I46"/>
  <c r="I45"/>
  <c r="I44"/>
  <c r="I43"/>
  <c r="I38"/>
  <c r="I37"/>
  <c r="I36"/>
  <c r="I35"/>
  <c r="I31"/>
  <c r="I30"/>
  <c r="I29"/>
  <c r="I28"/>
  <c r="I20"/>
  <c r="I19"/>
  <c r="I18"/>
  <c r="I17"/>
  <c r="I11"/>
  <c r="I10"/>
  <c r="I9"/>
  <c r="I8"/>
  <c r="P46"/>
  <c r="P45"/>
  <c r="P44"/>
  <c r="P43"/>
  <c r="P38"/>
  <c r="P37"/>
  <c r="P36"/>
  <c r="P35"/>
  <c r="P31"/>
  <c r="P30"/>
  <c r="P29"/>
  <c r="P28"/>
  <c r="P13"/>
  <c r="P12"/>
  <c r="P11"/>
  <c r="P10"/>
  <c r="P9"/>
  <c r="P8"/>
  <c r="P22"/>
  <c r="P20"/>
  <c r="P19"/>
  <c r="P18"/>
  <c r="P17"/>
  <c r="P21"/>
  <c r="C20" l="1"/>
  <c r="C21"/>
  <c r="C22"/>
  <c r="C19"/>
  <c r="C18"/>
  <c r="C17"/>
  <c r="C16"/>
  <c r="C15"/>
  <c r="C14"/>
  <c r="C10"/>
</calcChain>
</file>

<file path=xl/sharedStrings.xml><?xml version="1.0" encoding="utf-8"?>
<sst xmlns="http://schemas.openxmlformats.org/spreadsheetml/2006/main" count="3905" uniqueCount="413">
  <si>
    <t>Stage</t>
  </si>
  <si>
    <t>Type of Business</t>
  </si>
  <si>
    <t>Product</t>
  </si>
  <si>
    <t>Team</t>
  </si>
  <si>
    <t>Sales</t>
  </si>
  <si>
    <t>IP</t>
  </si>
  <si>
    <t>Target Market</t>
  </si>
  <si>
    <t>Competition</t>
  </si>
  <si>
    <t>Competitive Advantage</t>
  </si>
  <si>
    <t>Financials</t>
  </si>
  <si>
    <t>Risk management plan</t>
  </si>
  <si>
    <t>Fundraise</t>
  </si>
  <si>
    <t>Exit Plan</t>
  </si>
  <si>
    <t>Currently in business</t>
  </si>
  <si>
    <t>Company</t>
  </si>
  <si>
    <t>Comments Stage</t>
  </si>
  <si>
    <t>Business Especifics</t>
  </si>
  <si>
    <t>Comments Type of Business</t>
  </si>
  <si>
    <t>Comments</t>
  </si>
  <si>
    <t>Clear Competitive advantage</t>
  </si>
  <si>
    <t>Amount</t>
  </si>
  <si>
    <t>Not Funded</t>
  </si>
  <si>
    <t>N/A</t>
  </si>
  <si>
    <t>Seed (family friends)</t>
  </si>
  <si>
    <t>Tech</t>
  </si>
  <si>
    <t>World press market</t>
  </si>
  <si>
    <t>Increase the type audience</t>
  </si>
  <si>
    <t>1 Easy (no IP, basic execution)</t>
  </si>
  <si>
    <t>4 Disagree</t>
  </si>
  <si>
    <t>0 No</t>
  </si>
  <si>
    <t>2 Completed</t>
  </si>
  <si>
    <t>2 Agree</t>
  </si>
  <si>
    <t>2 Complete (2 or more founders)</t>
  </si>
  <si>
    <t>1 Interest (beta users)</t>
  </si>
  <si>
    <t>0 No patents</t>
  </si>
  <si>
    <t>3 Neutral</t>
  </si>
  <si>
    <t>2 Broad (sell to more than 1 industry)</t>
  </si>
  <si>
    <t>people</t>
  </si>
  <si>
    <t>2 Lots (3+ industry competitors identified)</t>
  </si>
  <si>
    <t>1 Weak (1 advantage identified)</t>
  </si>
  <si>
    <t>1 Yes</t>
  </si>
  <si>
    <t>1 General (high level, abstract numbers)</t>
  </si>
  <si>
    <t>0 NO</t>
  </si>
  <si>
    <t>0 None</t>
  </si>
  <si>
    <t>Scale (institutional)</t>
  </si>
  <si>
    <t>Consumer</t>
  </si>
  <si>
    <t>Natural dips and sauces</t>
  </si>
  <si>
    <t>1 Strongly Agree</t>
  </si>
  <si>
    <t>3 Experienced &amp;Complete 2 or more founders each with 5+ years industry experience)</t>
  </si>
  <si>
    <t>3 Repeat purchase (repeat paying)</t>
  </si>
  <si>
    <t>1 Narrow (sell to only 1 industry segment)</t>
  </si>
  <si>
    <t>2 Strong (2 or more advantages identified)</t>
  </si>
  <si>
    <t>Able Lending</t>
  </si>
  <si>
    <t>Funded</t>
  </si>
  <si>
    <t>Other</t>
  </si>
  <si>
    <t>Collaborative Lender</t>
  </si>
  <si>
    <t>Financial</t>
  </si>
  <si>
    <t>2 Purchase (paying customers)</t>
  </si>
  <si>
    <t>6 &lt;$2M</t>
  </si>
  <si>
    <t>Greenling</t>
  </si>
  <si>
    <t>Growth (outside of FF)</t>
  </si>
  <si>
    <t>Local and organic food delivery</t>
  </si>
  <si>
    <t>0 None (0 industry cmpetitors identified)</t>
  </si>
  <si>
    <t>2 Detailed (specific costs and revenues identified)</t>
  </si>
  <si>
    <t>Akimbo</t>
  </si>
  <si>
    <t>Online Banking</t>
  </si>
  <si>
    <t>Unbanked college students</t>
  </si>
  <si>
    <t>4 Subscription</t>
  </si>
  <si>
    <t>Akimbo has developed a proprietary platform that allows cardholders
to send money via email, Facebook post, and SMS</t>
  </si>
  <si>
    <t>Blue Avocado</t>
  </si>
  <si>
    <t>Storage Bags</t>
  </si>
  <si>
    <t>2 Hard (substantial IP)</t>
  </si>
  <si>
    <t xml:space="preserve">to reduce waste and preserve the earth we love. </t>
  </si>
  <si>
    <t>1 Patents (at least 1 provisional patent)</t>
  </si>
  <si>
    <t>Account Runner</t>
  </si>
  <si>
    <t>Digital Invoice market place</t>
  </si>
  <si>
    <t>1 Inexperienced (&lt; 5 years industry experience)</t>
  </si>
  <si>
    <t>Action Point</t>
  </si>
  <si>
    <t>AD Propane</t>
  </si>
  <si>
    <t>Propane cylinders and cages distribution</t>
  </si>
  <si>
    <t>5 Strongly Disagree</t>
  </si>
  <si>
    <t>Monetary</t>
  </si>
  <si>
    <t>Adao</t>
  </si>
  <si>
    <t>Watches distributor</t>
  </si>
  <si>
    <t>0 None (no advantages identified)</t>
  </si>
  <si>
    <t>ABDM technologies</t>
  </si>
  <si>
    <t>Underwater noise control</t>
  </si>
  <si>
    <t>1 Prototype</t>
  </si>
  <si>
    <t>1 Some (1-2 direct competitors identified)</t>
  </si>
  <si>
    <t>Adbongo</t>
  </si>
  <si>
    <t>Startup Accelerator</t>
  </si>
  <si>
    <t>Business services</t>
  </si>
  <si>
    <t>Adimend</t>
  </si>
  <si>
    <t>Healthcare</t>
  </si>
  <si>
    <t>Autologous Stem Cell Therapy</t>
  </si>
  <si>
    <t>Adlucent</t>
  </si>
  <si>
    <t>Admosphere</t>
  </si>
  <si>
    <t>Licenses software to advertisers</t>
  </si>
  <si>
    <t>57.6 Billion</t>
  </si>
  <si>
    <t>Affinegy</t>
  </si>
  <si>
    <t>Agana</t>
  </si>
  <si>
    <t>Bottle water market</t>
  </si>
  <si>
    <t>77 million</t>
  </si>
  <si>
    <t>Millenials in Texas</t>
  </si>
  <si>
    <t>Agilemesh</t>
  </si>
  <si>
    <t>Security surveillance platform</t>
  </si>
  <si>
    <t>3 patents</t>
  </si>
  <si>
    <t>9 Billion</t>
  </si>
  <si>
    <t>Agulent</t>
  </si>
  <si>
    <t>horniculture</t>
  </si>
  <si>
    <t>32 million</t>
  </si>
  <si>
    <t>home gardeners</t>
  </si>
  <si>
    <t>Aisles</t>
  </si>
  <si>
    <t>mobile app for retailers</t>
  </si>
  <si>
    <t>600 Billion</t>
  </si>
  <si>
    <t xml:space="preserve">two times </t>
  </si>
  <si>
    <t>prepaid credit card</t>
  </si>
  <si>
    <t xml:space="preserve">Not clear </t>
  </si>
  <si>
    <t>55 million</t>
  </si>
  <si>
    <t>Alba</t>
  </si>
  <si>
    <t>not stated</t>
  </si>
  <si>
    <t>commercial solar solutions</t>
  </si>
  <si>
    <t>website on</t>
  </si>
  <si>
    <t>All Star Pick</t>
  </si>
  <si>
    <t>connects athletes and businesses</t>
  </si>
  <si>
    <t>0 Incomplete (solo founder)</t>
  </si>
  <si>
    <t>All Players</t>
  </si>
  <si>
    <t>software that imrpoves communication among coaches</t>
  </si>
  <si>
    <t>250 billion</t>
  </si>
  <si>
    <t xml:space="preserve">website on </t>
  </si>
  <si>
    <t>All Things Kids</t>
  </si>
  <si>
    <t>kids toys</t>
  </si>
  <si>
    <t>Aloifolia</t>
  </si>
  <si>
    <t>service wedding</t>
  </si>
  <si>
    <t>50 billion</t>
  </si>
  <si>
    <t>Aloterra Energy</t>
  </si>
  <si>
    <t>Ecofibers</t>
  </si>
  <si>
    <t>$/TON</t>
  </si>
  <si>
    <t>Alpha Funders</t>
  </si>
  <si>
    <t>Venture Capitalist Fund</t>
  </si>
  <si>
    <t>Altumaxis</t>
  </si>
  <si>
    <t>Ambernet</t>
  </si>
  <si>
    <t>Accelerate cloud and digital services</t>
  </si>
  <si>
    <t>monthly</t>
  </si>
  <si>
    <t>ANPH</t>
  </si>
  <si>
    <t>Neuro-Psychitric Healthcare Management</t>
  </si>
  <si>
    <t>Amplisine</t>
  </si>
  <si>
    <t>software and hardware for monitoring industrial assets</t>
  </si>
  <si>
    <t>2.5 Million</t>
  </si>
  <si>
    <t>AnatoMotion</t>
  </si>
  <si>
    <t>dental motion analysis</t>
  </si>
  <si>
    <t>4 &lt;500K</t>
  </si>
  <si>
    <t>Anhelo Medical</t>
  </si>
  <si>
    <t>Anka</t>
  </si>
  <si>
    <t>computer room air cooling</t>
  </si>
  <si>
    <t>Problem to solve</t>
  </si>
  <si>
    <t>The Problem is easy to solve</t>
  </si>
  <si>
    <t>Do they state the problem</t>
  </si>
  <si>
    <t>Product is completely developed</t>
  </si>
  <si>
    <t>Strong IP framework</t>
  </si>
  <si>
    <t>Size of Target market</t>
  </si>
  <si>
    <t>Share of target market</t>
  </si>
  <si>
    <t>Severity</t>
  </si>
  <si>
    <t>Likelihood</t>
  </si>
  <si>
    <t>1 &lt;$50K</t>
  </si>
  <si>
    <t>2 &lt;$100K</t>
  </si>
  <si>
    <t>3 &lt;$200K</t>
  </si>
  <si>
    <t>5 &lt;$1M</t>
  </si>
  <si>
    <t>no website</t>
  </si>
  <si>
    <t>Apptive</t>
  </si>
  <si>
    <t>ecommerce platform</t>
  </si>
  <si>
    <t>6 billions</t>
  </si>
  <si>
    <t>acquired</t>
  </si>
  <si>
    <t>Archeio</t>
  </si>
  <si>
    <t>Arena online</t>
  </si>
  <si>
    <t>video gamers platform</t>
  </si>
  <si>
    <t xml:space="preserve">sync unstructure data </t>
  </si>
  <si>
    <t>Arganteal</t>
  </si>
  <si>
    <t>cloud tools</t>
  </si>
  <si>
    <t>96 millions</t>
  </si>
  <si>
    <t>Ari Rastegar</t>
  </si>
  <si>
    <t>real estate</t>
  </si>
  <si>
    <t>Arise Healthcare</t>
  </si>
  <si>
    <t>Arkatek</t>
  </si>
  <si>
    <t>security system</t>
  </si>
  <si>
    <t>30 billions</t>
  </si>
  <si>
    <t>Arlectron</t>
  </si>
  <si>
    <t>software and hardware for business solutions</t>
  </si>
  <si>
    <t>Armadillo Brewering</t>
  </si>
  <si>
    <t>raised 34 K</t>
  </si>
  <si>
    <t>bottle beer</t>
  </si>
  <si>
    <t>34 K</t>
  </si>
  <si>
    <t>Arovia</t>
  </si>
  <si>
    <t>mobile projector</t>
  </si>
  <si>
    <t>Arriba Energy</t>
  </si>
  <si>
    <t>ArtCraft</t>
  </si>
  <si>
    <t>Articulate Labs</t>
  </si>
  <si>
    <t>Arbs and Letters</t>
  </si>
  <si>
    <t>Assureli</t>
  </si>
  <si>
    <t>Astrotech</t>
  </si>
  <si>
    <t>Atlas Wearables</t>
  </si>
  <si>
    <t>Audiotoniq</t>
  </si>
  <si>
    <t>Augmente</t>
  </si>
  <si>
    <t>Autin Broadband</t>
  </si>
  <si>
    <t>Austin Photonics</t>
  </si>
  <si>
    <t>Autin Resource Rec</t>
  </si>
  <si>
    <t>Avila Soccer</t>
  </si>
  <si>
    <t>Azul</t>
  </si>
  <si>
    <t>Baby Earth</t>
  </si>
  <si>
    <t>BaSSSG</t>
  </si>
  <si>
    <t>Beatbox</t>
  </si>
  <si>
    <t>Better Bites</t>
  </si>
  <si>
    <t>Big Delta</t>
  </si>
  <si>
    <t>Big Noise Games</t>
  </si>
  <si>
    <t>Bing Outdoor Media</t>
  </si>
  <si>
    <t>Biocollective</t>
  </si>
  <si>
    <t>Bitfusion</t>
  </si>
  <si>
    <t>Biz Brag</t>
  </si>
  <si>
    <t>Clearblade</t>
  </si>
  <si>
    <t>Daily Juice</t>
  </si>
  <si>
    <t>Entvantage</t>
  </si>
  <si>
    <t>Heatgenie</t>
  </si>
  <si>
    <t>Hyperwear</t>
  </si>
  <si>
    <t>Innowatts</t>
  </si>
  <si>
    <t>Inview</t>
  </si>
  <si>
    <t>Kewl Innovations</t>
  </si>
  <si>
    <t>Bio-Solids as Renewable Energy</t>
  </si>
  <si>
    <t>Video gamers platform</t>
  </si>
  <si>
    <t>77.4 Billones</t>
  </si>
  <si>
    <t>1231 gamers</t>
  </si>
  <si>
    <t>Knee Rehabilitation</t>
  </si>
  <si>
    <t>27 millionx</t>
  </si>
  <si>
    <t>seed (family friends)</t>
  </si>
  <si>
    <t>other</t>
  </si>
  <si>
    <t>Insurance</t>
  </si>
  <si>
    <t>Hearing Aid</t>
  </si>
  <si>
    <t>5 Billions</t>
  </si>
  <si>
    <t>86 Billions</t>
  </si>
  <si>
    <t>Dichronic Optical Filter</t>
  </si>
  <si>
    <t xml:space="preserve">soccer facility </t>
  </si>
  <si>
    <t>real time restaurant offers</t>
  </si>
  <si>
    <t>200 billion</t>
  </si>
  <si>
    <t xml:space="preserve">1 million </t>
  </si>
  <si>
    <t>angel investors</t>
  </si>
  <si>
    <t>baby products</t>
  </si>
  <si>
    <t>10.3 million</t>
  </si>
  <si>
    <t>23 billion</t>
  </si>
  <si>
    <t>pattern-recognition analytics</t>
  </si>
  <si>
    <t>Google, BMW, Facebook</t>
  </si>
  <si>
    <t>Shark tank</t>
  </si>
  <si>
    <t>mized drinks</t>
  </si>
  <si>
    <t>funded by shark tanks</t>
  </si>
  <si>
    <t>bakery</t>
  </si>
  <si>
    <t>1.3 millions</t>
  </si>
  <si>
    <t>6 trillions</t>
  </si>
  <si>
    <t>80 billion</t>
  </si>
  <si>
    <t>li-ion-batteries</t>
  </si>
  <si>
    <t>games</t>
  </si>
  <si>
    <t>billboards</t>
  </si>
  <si>
    <t>microbiome</t>
  </si>
  <si>
    <t>11Billion</t>
  </si>
  <si>
    <t>speed advanced hardware</t>
  </si>
  <si>
    <t xml:space="preserve">platform to organize social network </t>
  </si>
  <si>
    <t>136 billion</t>
  </si>
  <si>
    <t>200 K</t>
  </si>
  <si>
    <t xml:space="preserve">debt (techcrunch) </t>
  </si>
  <si>
    <t>Mastercraft</t>
  </si>
  <si>
    <t>MyLabBox</t>
  </si>
  <si>
    <t>Nadinewest</t>
  </si>
  <si>
    <t>Nurtureme</t>
  </si>
  <si>
    <t>OmniWater</t>
  </si>
  <si>
    <t>Phunware</t>
  </si>
  <si>
    <t>Pristine</t>
  </si>
  <si>
    <t>PTBExchange</t>
  </si>
  <si>
    <t>Querium</t>
  </si>
  <si>
    <t>Rising Barn</t>
  </si>
  <si>
    <t>RoboKind</t>
  </si>
  <si>
    <t>Roverpass</t>
  </si>
  <si>
    <t>Savara</t>
  </si>
  <si>
    <t>Sonardesign</t>
  </si>
  <si>
    <t>Sonarmed</t>
  </si>
  <si>
    <t>Spacecraft</t>
  </si>
  <si>
    <t>Stitzii</t>
  </si>
  <si>
    <t>Togga</t>
  </si>
  <si>
    <t>Verb</t>
  </si>
  <si>
    <t>Verdegen</t>
  </si>
  <si>
    <t>Waldo Health</t>
  </si>
  <si>
    <t>Zilker Brewery</t>
  </si>
  <si>
    <t>List Funded</t>
  </si>
  <si>
    <t>healthcare</t>
  </si>
  <si>
    <t>Device to give independence to people in wheelchairs</t>
  </si>
  <si>
    <t xml:space="preserve">11 million </t>
  </si>
  <si>
    <t>people in the USA</t>
  </si>
  <si>
    <t>/Kenguru Community Cars</t>
  </si>
  <si>
    <t>4 billions</t>
  </si>
  <si>
    <t>healthy juices</t>
  </si>
  <si>
    <t>8 millions</t>
  </si>
  <si>
    <t>collection device for detecting sinusistis</t>
  </si>
  <si>
    <t>70 millions</t>
  </si>
  <si>
    <t>self-heating technology for can food</t>
  </si>
  <si>
    <t>45 millions</t>
  </si>
  <si>
    <t>health and fitness</t>
  </si>
  <si>
    <t>not understood</t>
  </si>
  <si>
    <t>60 billions</t>
  </si>
  <si>
    <t>500 K</t>
  </si>
  <si>
    <t>energy product platform</t>
  </si>
  <si>
    <t>2.2 trillion</t>
  </si>
  <si>
    <t>previous investors</t>
  </si>
  <si>
    <t xml:space="preserve">IR camera </t>
  </si>
  <si>
    <t>1.05 billion</t>
  </si>
  <si>
    <t>small temperature control devices</t>
  </si>
  <si>
    <t>7.5 billion</t>
  </si>
  <si>
    <t>with previous angel investors</t>
  </si>
  <si>
    <t>bankrupt</t>
  </si>
  <si>
    <t>craft beer</t>
  </si>
  <si>
    <t>26.4 millions</t>
  </si>
  <si>
    <t>STD tests</t>
  </si>
  <si>
    <t>6 k</t>
  </si>
  <si>
    <t>156 millions</t>
  </si>
  <si>
    <t>personalized outfit</t>
  </si>
  <si>
    <t>baby food</t>
  </si>
  <si>
    <t>7 billions</t>
  </si>
  <si>
    <t>water treatment</t>
  </si>
  <si>
    <t>2 billions</t>
  </si>
  <si>
    <t>multi screen as a service</t>
  </si>
  <si>
    <t>5662 K</t>
  </si>
  <si>
    <t>192 millions</t>
  </si>
  <si>
    <t>Telemedicine</t>
  </si>
  <si>
    <t>10 k</t>
  </si>
  <si>
    <t>3 rounds</t>
  </si>
  <si>
    <t>Profesional Networking</t>
  </si>
  <si>
    <t>5 millions</t>
  </si>
  <si>
    <t>businesses</t>
  </si>
  <si>
    <t>Sells drop ship barns and cabins that layen can build in days</t>
  </si>
  <si>
    <t>facial robotics technology</t>
  </si>
  <si>
    <t>385 billions</t>
  </si>
  <si>
    <t>resisential units</t>
  </si>
  <si>
    <t>290 k</t>
  </si>
  <si>
    <t>respiratory therapeutics</t>
  </si>
  <si>
    <t>400 millions</t>
  </si>
  <si>
    <t>platform for content creation for multiple devices</t>
  </si>
  <si>
    <t>250 millions</t>
  </si>
  <si>
    <t>customize and manage websites content</t>
  </si>
  <si>
    <t>27.5 millions</t>
  </si>
  <si>
    <t>food packaging</t>
  </si>
  <si>
    <t>fantasy sports</t>
  </si>
  <si>
    <t>1.2 billion</t>
  </si>
  <si>
    <t>virtual engagement platform</t>
  </si>
  <si>
    <t>any business with +500 employees</t>
  </si>
  <si>
    <t>mosquito repellent</t>
  </si>
  <si>
    <t>home based care</t>
  </si>
  <si>
    <t>N</t>
  </si>
  <si>
    <t>Mean</t>
  </si>
  <si>
    <t>Median</t>
  </si>
  <si>
    <t>Mode</t>
  </si>
  <si>
    <t>Std. Deviation</t>
  </si>
  <si>
    <t>Variance</t>
  </si>
  <si>
    <t>Range</t>
  </si>
  <si>
    <t>Companies</t>
  </si>
  <si>
    <t>Funded Deals</t>
  </si>
  <si>
    <t>Comments Funding</t>
  </si>
  <si>
    <t>Non Funded deals</t>
  </si>
  <si>
    <t>Amounts funded deals</t>
  </si>
  <si>
    <t>Max</t>
  </si>
  <si>
    <t>Min</t>
  </si>
  <si>
    <t>Comments2</t>
  </si>
  <si>
    <t>Comments3</t>
  </si>
  <si>
    <t>Comments4</t>
  </si>
  <si>
    <t>Comments5</t>
  </si>
  <si>
    <t>Comments6</t>
  </si>
  <si>
    <t>Comments7</t>
  </si>
  <si>
    <t>Comments8</t>
  </si>
  <si>
    <t>Comments9</t>
  </si>
  <si>
    <t>Amount10</t>
  </si>
  <si>
    <t>Comments11</t>
  </si>
  <si>
    <t>Comments12</t>
  </si>
  <si>
    <t>Comments13</t>
  </si>
  <si>
    <t>Row Labels</t>
  </si>
  <si>
    <t>(blank)</t>
  </si>
  <si>
    <t>Grand Total</t>
  </si>
  <si>
    <t>Count of Company</t>
  </si>
  <si>
    <t>STAGE</t>
  </si>
  <si>
    <t>TYPE OF BUSINESS</t>
  </si>
  <si>
    <t>Column Labels</t>
  </si>
  <si>
    <t>PROBLEM TO SOLVE</t>
  </si>
  <si>
    <t>DO THEY STATE PROBLEM</t>
  </si>
  <si>
    <t>PRODUCT</t>
  </si>
  <si>
    <t>IS PRODUCT COMPLETELY DEVELOPED</t>
  </si>
  <si>
    <t>TEAM EXPERIENCE</t>
  </si>
  <si>
    <t>SALES</t>
  </si>
  <si>
    <t>PATENTS</t>
  </si>
  <si>
    <t>TARGET MARKET</t>
  </si>
  <si>
    <t>COMPETITIVE ADVANTAGE</t>
  </si>
  <si>
    <t>FINANCIALS</t>
  </si>
  <si>
    <t xml:space="preserve">RISK ASSESMENT </t>
  </si>
  <si>
    <t>FUNDRISE</t>
  </si>
  <si>
    <t>EXIT PLAN</t>
  </si>
  <si>
    <t>CURRENTLY ON BUSINESS</t>
  </si>
  <si>
    <t>Coded Companies</t>
  </si>
  <si>
    <t xml:space="preserve">TEN ANALYSIS,  SEP 27 2017. </t>
  </si>
  <si>
    <t xml:space="preserve"> </t>
  </si>
  <si>
    <t>Clearly defined problem statement</t>
  </si>
  <si>
    <t>Healthcare/consumer over tech</t>
  </si>
  <si>
    <t>More developed the product-- more funded</t>
  </si>
  <si>
    <t>Perception of product developed</t>
  </si>
  <si>
    <t>Experienced team</t>
  </si>
  <si>
    <t>No correlation</t>
  </si>
  <si>
    <t>Risk assessment</t>
  </si>
  <si>
    <t>Exit plan</t>
  </si>
  <si>
    <t xml:space="preserve">Target market </t>
  </si>
  <si>
    <t>Competitive advantage</t>
  </si>
  <si>
    <t>Detailed financials</t>
  </si>
  <si>
    <t>Substantial IP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</si>
</sst>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0"/>
      <color rgb="FF000000"/>
      <name val="Arial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548235"/>
        <bgColor rgb="FF548235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rgb="FF548235"/>
      </top>
      <bottom style="thin">
        <color rgb="FFE2EFDA"/>
      </bottom>
      <diagonal/>
    </border>
    <border>
      <left/>
      <right/>
      <top style="thin">
        <color rgb="FF548235"/>
      </top>
      <bottom style="thin">
        <color rgb="FFC6E0B4"/>
      </bottom>
      <diagonal/>
    </border>
    <border>
      <left/>
      <right/>
      <top style="thin">
        <color rgb="FFE2EFDA"/>
      </top>
      <bottom style="thin">
        <color rgb="FFE2EFDA"/>
      </bottom>
      <diagonal/>
    </border>
    <border>
      <left/>
      <right/>
      <top style="double">
        <color rgb="FF548235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5" xfId="0" applyNumberFormat="1" applyBorder="1"/>
    <xf numFmtId="11" fontId="0" fillId="0" borderId="5" xfId="0" applyNumberFormat="1" applyBorder="1"/>
    <xf numFmtId="43" fontId="0" fillId="0" borderId="7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0" xfId="0" applyNumberFormat="1"/>
    <xf numFmtId="0" fontId="4" fillId="0" borderId="8" xfId="0" applyNumberFormat="1" applyFont="1" applyBorder="1"/>
    <xf numFmtId="0" fontId="6" fillId="0" borderId="9" xfId="0" applyNumberFormat="1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3" borderId="12" xfId="0" applyFont="1" applyFill="1" applyBorder="1"/>
    <xf numFmtId="0" fontId="7" fillId="3" borderId="13" xfId="0" applyFont="1" applyFill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16" xfId="0" applyFont="1" applyBorder="1" applyAlignment="1">
      <alignment horizontal="left"/>
    </xf>
    <xf numFmtId="0" fontId="1" fillId="0" borderId="16" xfId="0" applyNumberFormat="1" applyFont="1" applyBorder="1"/>
    <xf numFmtId="0" fontId="0" fillId="0" borderId="0" xfId="0" applyAlignment="1">
      <alignment horizontal="left" wrapText="1"/>
    </xf>
    <xf numFmtId="0" fontId="7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17" xfId="0" applyFill="1" applyBorder="1"/>
    <xf numFmtId="0" fontId="0" fillId="0" borderId="18" xfId="0" applyBorder="1"/>
    <xf numFmtId="0" fontId="0" fillId="0" borderId="0" xfId="0" applyAlignment="1">
      <alignment horizontal="center"/>
    </xf>
    <xf numFmtId="0" fontId="7" fillId="3" borderId="12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9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Stage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Descriptives!$F$7</c:f>
              <c:strCache>
                <c:ptCount val="1"/>
                <c:pt idx="0">
                  <c:v>Funded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Descriptives!$E$8:$E$10</c:f>
              <c:strCache>
                <c:ptCount val="3"/>
                <c:pt idx="0">
                  <c:v>Growth (outside of FF)</c:v>
                </c:pt>
                <c:pt idx="1">
                  <c:v>Scale (institutional)</c:v>
                </c:pt>
                <c:pt idx="2">
                  <c:v>Seed (family friends)</c:v>
                </c:pt>
              </c:strCache>
            </c:strRef>
          </c:cat>
          <c:val>
            <c:numRef>
              <c:f>Descriptives!$F$8:$F$10</c:f>
              <c:numCache>
                <c:formatCode>General</c:formatCode>
                <c:ptCount val="3"/>
                <c:pt idx="0">
                  <c:v>4</c:v>
                </c:pt>
                <c:pt idx="1">
                  <c:v>30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Descriptives!$G$7</c:f>
              <c:strCache>
                <c:ptCount val="1"/>
                <c:pt idx="0">
                  <c:v>Not Funded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Descriptives!$E$8:$E$10</c:f>
              <c:strCache>
                <c:ptCount val="3"/>
                <c:pt idx="0">
                  <c:v>Growth (outside of FF)</c:v>
                </c:pt>
                <c:pt idx="1">
                  <c:v>Scale (institutional)</c:v>
                </c:pt>
                <c:pt idx="2">
                  <c:v>Seed (family friends)</c:v>
                </c:pt>
              </c:strCache>
            </c:strRef>
          </c:cat>
          <c:val>
            <c:numRef>
              <c:f>Descriptives!$G$8:$G$10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26</c:v>
                </c:pt>
              </c:numCache>
            </c:numRef>
          </c:val>
        </c:ser>
        <c:gapWidth val="182"/>
        <c:axId val="77077120"/>
        <c:axId val="77079680"/>
      </c:barChart>
      <c:catAx>
        <c:axId val="7707712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79680"/>
        <c:crosses val="autoZero"/>
        <c:auto val="1"/>
        <c:lblAlgn val="ctr"/>
        <c:lblOffset val="100"/>
      </c:catAx>
      <c:valAx>
        <c:axId val="7707968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</a:t>
            </a:r>
            <a:r>
              <a:rPr lang="en-US" baseline="0"/>
              <a:t> of Business</a:t>
            </a:r>
            <a:endParaRPr 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Descriptives!$F$16</c:f>
              <c:strCache>
                <c:ptCount val="1"/>
                <c:pt idx="0">
                  <c:v>Funded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Descriptives!$E$17:$E$20</c:f>
              <c:strCache>
                <c:ptCount val="4"/>
                <c:pt idx="0">
                  <c:v>Consumer</c:v>
                </c:pt>
                <c:pt idx="1">
                  <c:v>Healthcare</c:v>
                </c:pt>
                <c:pt idx="2">
                  <c:v>Other</c:v>
                </c:pt>
                <c:pt idx="3">
                  <c:v>Tech</c:v>
                </c:pt>
              </c:strCache>
            </c:strRef>
          </c:cat>
          <c:val>
            <c:numRef>
              <c:f>Descriptives!$F$17:$F$20</c:f>
              <c:numCache>
                <c:formatCode>General</c:formatCode>
                <c:ptCount val="4"/>
                <c:pt idx="0">
                  <c:v>21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Descriptives!$G$16</c:f>
              <c:strCache>
                <c:ptCount val="1"/>
                <c:pt idx="0">
                  <c:v>Not Funded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Descriptives!$E$17:$E$20</c:f>
              <c:strCache>
                <c:ptCount val="4"/>
                <c:pt idx="0">
                  <c:v>Consumer</c:v>
                </c:pt>
                <c:pt idx="1">
                  <c:v>Healthcare</c:v>
                </c:pt>
                <c:pt idx="2">
                  <c:v>Other</c:v>
                </c:pt>
                <c:pt idx="3">
                  <c:v>Tech</c:v>
                </c:pt>
              </c:strCache>
            </c:strRef>
          </c:cat>
          <c:val>
            <c:numRef>
              <c:f>Descriptives!$G$17:$G$20</c:f>
              <c:numCache>
                <c:formatCode>General</c:formatCode>
                <c:ptCount val="4"/>
                <c:pt idx="0">
                  <c:v>21</c:v>
                </c:pt>
                <c:pt idx="1">
                  <c:v>4</c:v>
                </c:pt>
                <c:pt idx="2">
                  <c:v>3</c:v>
                </c:pt>
                <c:pt idx="3">
                  <c:v>24</c:v>
                </c:pt>
              </c:numCache>
            </c:numRef>
          </c:val>
        </c:ser>
        <c:gapWidth val="219"/>
        <c:overlap val="-27"/>
        <c:axId val="96106368"/>
        <c:axId val="96107904"/>
      </c:barChart>
      <c:catAx>
        <c:axId val="961063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7904"/>
        <c:crosses val="autoZero"/>
        <c:auto val="1"/>
        <c:lblAlgn val="ctr"/>
        <c:lblOffset val="100"/>
      </c:catAx>
      <c:valAx>
        <c:axId val="961079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0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Problem to Solve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Descriptives!$E$28</c:f>
              <c:strCache>
                <c:ptCount val="1"/>
                <c:pt idx="0">
                  <c:v>1 Easy (no IP, basic execution)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Descriptives!$F$27:$G$27</c:f>
              <c:strCache>
                <c:ptCount val="2"/>
                <c:pt idx="0">
                  <c:v>Funded</c:v>
                </c:pt>
                <c:pt idx="1">
                  <c:v>Not Funded</c:v>
                </c:pt>
              </c:strCache>
            </c:strRef>
          </c:cat>
          <c:val>
            <c:numRef>
              <c:f>Descriptives!$F$28:$G$28</c:f>
              <c:numCache>
                <c:formatCode>General</c:formatCode>
                <c:ptCount val="2"/>
                <c:pt idx="0">
                  <c:v>5</c:v>
                </c:pt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strRef>
              <c:f>Descriptives!$E$29</c:f>
              <c:strCache>
                <c:ptCount val="1"/>
                <c:pt idx="0">
                  <c:v>2 Hard (substantial IP)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Descriptives!$F$27:$G$27</c:f>
              <c:strCache>
                <c:ptCount val="2"/>
                <c:pt idx="0">
                  <c:v>Funded</c:v>
                </c:pt>
                <c:pt idx="1">
                  <c:v>Not Funded</c:v>
                </c:pt>
              </c:strCache>
            </c:strRef>
          </c:cat>
          <c:val>
            <c:numRef>
              <c:f>Descriptives!$F$29:$G$29</c:f>
              <c:numCache>
                <c:formatCode>General</c:formatCode>
                <c:ptCount val="2"/>
                <c:pt idx="0">
                  <c:v>29</c:v>
                </c:pt>
                <c:pt idx="1">
                  <c:v>36</c:v>
                </c:pt>
              </c:numCache>
            </c:numRef>
          </c:val>
        </c:ser>
        <c:gapWidth val="219"/>
        <c:overlap val="-27"/>
        <c:axId val="96129024"/>
        <c:axId val="96130560"/>
      </c:barChart>
      <c:catAx>
        <c:axId val="96129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30560"/>
        <c:crosses val="autoZero"/>
        <c:auto val="1"/>
        <c:lblAlgn val="ctr"/>
        <c:lblOffset val="100"/>
      </c:catAx>
      <c:valAx>
        <c:axId val="96130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2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Currently</a:t>
            </a:r>
            <a:r>
              <a:rPr lang="en-US" baseline="0"/>
              <a:t> on business</a:t>
            </a:r>
            <a:endParaRPr 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Descriptives!$E$78</c:f>
              <c:strCache>
                <c:ptCount val="1"/>
                <c:pt idx="0">
                  <c:v>0 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Descriptives!$F$77:$G$77</c:f>
              <c:strCache>
                <c:ptCount val="2"/>
                <c:pt idx="0">
                  <c:v>Funded</c:v>
                </c:pt>
                <c:pt idx="1">
                  <c:v>Not Funded</c:v>
                </c:pt>
              </c:strCache>
            </c:strRef>
          </c:cat>
          <c:val>
            <c:numRef>
              <c:f>Descriptives!$F$78:$G$78</c:f>
              <c:numCache>
                <c:formatCode>General</c:formatCode>
                <c:ptCount val="2"/>
                <c:pt idx="0">
                  <c:v>6</c:v>
                </c:pt>
                <c:pt idx="1">
                  <c:v>22</c:v>
                </c:pt>
              </c:numCache>
            </c:numRef>
          </c:val>
        </c:ser>
        <c:ser>
          <c:idx val="1"/>
          <c:order val="1"/>
          <c:tx>
            <c:strRef>
              <c:f>Descriptives!$E$79</c:f>
              <c:strCache>
                <c:ptCount val="1"/>
                <c:pt idx="0">
                  <c:v>1 Yes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Descriptives!$F$77:$G$77</c:f>
              <c:strCache>
                <c:ptCount val="2"/>
                <c:pt idx="0">
                  <c:v>Funded</c:v>
                </c:pt>
                <c:pt idx="1">
                  <c:v>Not Funded</c:v>
                </c:pt>
              </c:strCache>
            </c:strRef>
          </c:cat>
          <c:val>
            <c:numRef>
              <c:f>Descriptives!$F$79:$G$79</c:f>
              <c:numCache>
                <c:formatCode>General</c:formatCode>
                <c:ptCount val="2"/>
                <c:pt idx="0">
                  <c:v>28</c:v>
                </c:pt>
                <c:pt idx="1">
                  <c:v>29</c:v>
                </c:pt>
              </c:numCache>
            </c:numRef>
          </c:val>
        </c:ser>
        <c:gapWidth val="219"/>
        <c:overlap val="-27"/>
        <c:axId val="96171904"/>
        <c:axId val="96173440"/>
      </c:barChart>
      <c:catAx>
        <c:axId val="96171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73440"/>
        <c:crosses val="autoZero"/>
        <c:auto val="1"/>
        <c:lblAlgn val="ctr"/>
        <c:lblOffset val="100"/>
      </c:catAx>
      <c:valAx>
        <c:axId val="961734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Team Experience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Descriptives!$M$7</c:f>
              <c:strCache>
                <c:ptCount val="1"/>
                <c:pt idx="0">
                  <c:v>Funded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Descriptives!$L$8:$L$11</c:f>
              <c:strCache>
                <c:ptCount val="4"/>
                <c:pt idx="0">
                  <c:v>0 Incomplete (solo founder)</c:v>
                </c:pt>
                <c:pt idx="1">
                  <c:v>1 Inexperienced (&lt; 5 years industry experience)</c:v>
                </c:pt>
                <c:pt idx="2">
                  <c:v>2 Complete (2 or more founders)</c:v>
                </c:pt>
                <c:pt idx="3">
                  <c:v>3 Experienced &amp;Complete 2 or more founders each with 5+ years industry experience)</c:v>
                </c:pt>
              </c:strCache>
            </c:strRef>
          </c:cat>
          <c:val>
            <c:numRef>
              <c:f>Descriptives!$M$8:$M$11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21</c:v>
                </c:pt>
              </c:numCache>
            </c:numRef>
          </c:val>
        </c:ser>
        <c:ser>
          <c:idx val="1"/>
          <c:order val="1"/>
          <c:tx>
            <c:strRef>
              <c:f>Descriptives!$N$7</c:f>
              <c:strCache>
                <c:ptCount val="1"/>
                <c:pt idx="0">
                  <c:v>Not Funded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Descriptives!$L$8:$L$11</c:f>
              <c:strCache>
                <c:ptCount val="4"/>
                <c:pt idx="0">
                  <c:v>0 Incomplete (solo founder)</c:v>
                </c:pt>
                <c:pt idx="1">
                  <c:v>1 Inexperienced (&lt; 5 years industry experience)</c:v>
                </c:pt>
                <c:pt idx="2">
                  <c:v>2 Complete (2 or more founders)</c:v>
                </c:pt>
                <c:pt idx="3">
                  <c:v>3 Experienced &amp;Complete 2 or more founders each with 5+ years industry experience)</c:v>
                </c:pt>
              </c:strCache>
            </c:strRef>
          </c:cat>
          <c:val>
            <c:numRef>
              <c:f>Descriptives!$N$8:$N$11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28</c:v>
                </c:pt>
                <c:pt idx="3">
                  <c:v>13</c:v>
                </c:pt>
              </c:numCache>
            </c:numRef>
          </c:val>
        </c:ser>
        <c:gapWidth val="182"/>
        <c:axId val="97406976"/>
        <c:axId val="97408512"/>
      </c:barChart>
      <c:catAx>
        <c:axId val="9740697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08512"/>
        <c:crosses val="autoZero"/>
        <c:auto val="1"/>
        <c:lblAlgn val="ctr"/>
        <c:lblOffset val="100"/>
      </c:catAx>
      <c:valAx>
        <c:axId val="9740851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0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Competitive Advantage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Descriptives!$M$42</c:f>
              <c:strCache>
                <c:ptCount val="1"/>
                <c:pt idx="0">
                  <c:v>Funded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Descriptives!$L$43:$L$45</c:f>
              <c:strCache>
                <c:ptCount val="3"/>
                <c:pt idx="0">
                  <c:v>0 None (no advantages identified)</c:v>
                </c:pt>
                <c:pt idx="1">
                  <c:v>1 Weak (1 advantage identified)</c:v>
                </c:pt>
                <c:pt idx="2">
                  <c:v>2 Strong (2 or more advantages identified)</c:v>
                </c:pt>
              </c:strCache>
            </c:strRef>
          </c:cat>
          <c:val>
            <c:numRef>
              <c:f>Descriptives!$M$43:$M$45</c:f>
              <c:numCache>
                <c:formatCode>General</c:formatCode>
                <c:ptCount val="3"/>
                <c:pt idx="0">
                  <c:v>4</c:v>
                </c:pt>
                <c:pt idx="1">
                  <c:v>14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tx>
            <c:strRef>
              <c:f>Descriptives!$N$42</c:f>
              <c:strCache>
                <c:ptCount val="1"/>
                <c:pt idx="0">
                  <c:v>Not Funded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Descriptives!$L$43:$L$45</c:f>
              <c:strCache>
                <c:ptCount val="3"/>
                <c:pt idx="0">
                  <c:v>0 None (no advantages identified)</c:v>
                </c:pt>
                <c:pt idx="1">
                  <c:v>1 Weak (1 advantage identified)</c:v>
                </c:pt>
                <c:pt idx="2">
                  <c:v>2 Strong (2 or more advantages identified)</c:v>
                </c:pt>
              </c:strCache>
            </c:strRef>
          </c:cat>
          <c:val>
            <c:numRef>
              <c:f>Descriptives!$N$43:$N$45</c:f>
              <c:numCache>
                <c:formatCode>General</c:formatCode>
                <c:ptCount val="3"/>
                <c:pt idx="0">
                  <c:v>17</c:v>
                </c:pt>
                <c:pt idx="1">
                  <c:v>23</c:v>
                </c:pt>
                <c:pt idx="2">
                  <c:v>12</c:v>
                </c:pt>
              </c:numCache>
            </c:numRef>
          </c:val>
        </c:ser>
        <c:gapWidth val="182"/>
        <c:axId val="97445760"/>
        <c:axId val="97447296"/>
      </c:barChart>
      <c:catAx>
        <c:axId val="9744576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47296"/>
        <c:crosses val="autoZero"/>
        <c:auto val="1"/>
        <c:lblAlgn val="ctr"/>
        <c:lblOffset val="100"/>
      </c:catAx>
      <c:valAx>
        <c:axId val="974472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Descriptives!$M$16</c:f>
              <c:strCache>
                <c:ptCount val="1"/>
                <c:pt idx="0">
                  <c:v>Funded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Descriptives!$L$17:$L$21</c:f>
              <c:strCache>
                <c:ptCount val="5"/>
                <c:pt idx="0">
                  <c:v>0 None</c:v>
                </c:pt>
                <c:pt idx="1">
                  <c:v>1 Interest (beta users)</c:v>
                </c:pt>
                <c:pt idx="2">
                  <c:v>2 Purchase (paying customers)</c:v>
                </c:pt>
                <c:pt idx="3">
                  <c:v>3 Repeat purchase (repeat paying)</c:v>
                </c:pt>
                <c:pt idx="4">
                  <c:v>4 Subscription</c:v>
                </c:pt>
              </c:strCache>
            </c:strRef>
          </c:cat>
          <c:val>
            <c:numRef>
              <c:f>Descriptives!$M$17:$M$21</c:f>
              <c:numCache>
                <c:formatCode>General</c:formatCode>
                <c:ptCount val="5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Descriptives!$N$16</c:f>
              <c:strCache>
                <c:ptCount val="1"/>
                <c:pt idx="0">
                  <c:v>Not Funded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Descriptives!$L$17:$L$21</c:f>
              <c:strCache>
                <c:ptCount val="5"/>
                <c:pt idx="0">
                  <c:v>0 None</c:v>
                </c:pt>
                <c:pt idx="1">
                  <c:v>1 Interest (beta users)</c:v>
                </c:pt>
                <c:pt idx="2">
                  <c:v>2 Purchase (paying customers)</c:v>
                </c:pt>
                <c:pt idx="3">
                  <c:v>3 Repeat purchase (repeat paying)</c:v>
                </c:pt>
                <c:pt idx="4">
                  <c:v>4 Subscription</c:v>
                </c:pt>
              </c:strCache>
            </c:strRef>
          </c:cat>
          <c:val>
            <c:numRef>
              <c:f>Descriptives!$N$17:$N$21</c:f>
              <c:numCache>
                <c:formatCode>General</c:formatCode>
                <c:ptCount val="5"/>
                <c:pt idx="0">
                  <c:v>28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</c:numCache>
            </c:numRef>
          </c:val>
        </c:ser>
        <c:gapWidth val="182"/>
        <c:axId val="97886208"/>
        <c:axId val="97887744"/>
      </c:barChart>
      <c:catAx>
        <c:axId val="9788620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87744"/>
        <c:crosses val="autoZero"/>
        <c:auto val="1"/>
        <c:lblAlgn val="ctr"/>
        <c:lblOffset val="100"/>
      </c:catAx>
      <c:valAx>
        <c:axId val="978877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8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</xdr:row>
      <xdr:rowOff>0</xdr:rowOff>
    </xdr:from>
    <xdr:to>
      <xdr:col>8</xdr:col>
      <xdr:colOff>660400</xdr:colOff>
      <xdr:row>110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113</xdr:row>
      <xdr:rowOff>0</xdr:rowOff>
    </xdr:from>
    <xdr:to>
      <xdr:col>8</xdr:col>
      <xdr:colOff>622300</xdr:colOff>
      <xdr:row>133</xdr:row>
      <xdr:rowOff>127000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137</xdr:row>
      <xdr:rowOff>0</xdr:rowOff>
    </xdr:from>
    <xdr:to>
      <xdr:col>8</xdr:col>
      <xdr:colOff>584200</xdr:colOff>
      <xdr:row>153</xdr:row>
      <xdr:rowOff>101600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157</xdr:row>
      <xdr:rowOff>0</xdr:rowOff>
    </xdr:from>
    <xdr:to>
      <xdr:col>8</xdr:col>
      <xdr:colOff>584200</xdr:colOff>
      <xdr:row>175</xdr:row>
      <xdr:rowOff>88900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87</xdr:row>
      <xdr:rowOff>0</xdr:rowOff>
    </xdr:from>
    <xdr:to>
      <xdr:col>15</xdr:col>
      <xdr:colOff>12700</xdr:colOff>
      <xdr:row>106</xdr:row>
      <xdr:rowOff>88900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19050</xdr:colOff>
      <xdr:row>113</xdr:row>
      <xdr:rowOff>0</xdr:rowOff>
    </xdr:from>
    <xdr:to>
      <xdr:col>15</xdr:col>
      <xdr:colOff>50800</xdr:colOff>
      <xdr:row>130</xdr:row>
      <xdr:rowOff>88900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137</xdr:row>
      <xdr:rowOff>0</xdr:rowOff>
    </xdr:from>
    <xdr:to>
      <xdr:col>15</xdr:col>
      <xdr:colOff>698500</xdr:colOff>
      <xdr:row>157</xdr:row>
      <xdr:rowOff>12700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3005.42961875" createdVersion="4" refreshedVersion="4" minRefreshableVersion="3" recordCount="101">
  <cacheSource type="worksheet">
    <worksheetSource name="Table2"/>
  </cacheSource>
  <cacheFields count="44">
    <cacheField name="Company" numFmtId="0">
      <sharedItems containsMixedTypes="1" containsNumber="1" containsInteger="1" minValue="360" maxValue="1979" count="99">
        <s v="Able Lending"/>
        <s v="Greenling"/>
        <s v="Akimbo"/>
        <s v="Blue Avocado"/>
        <s v="AnatoMotion"/>
        <s v="Audiotoniq"/>
        <s v="Clearblade"/>
        <s v="/Kenguru Community Cars"/>
        <s v="Daily Juice"/>
        <s v="Entvantage"/>
        <s v="Heatgenie"/>
        <s v="Hyperwear"/>
        <s v="Innowatts"/>
        <s v="Inview"/>
        <s v="Kewl Innovations"/>
        <s v="Mastercraft"/>
        <s v="MyLabBox"/>
        <s v="Nadinewest"/>
        <s v="Nurtureme"/>
        <s v="OmniWater"/>
        <s v="Phunware"/>
        <s v="Pristine"/>
        <s v="PTBExchange"/>
        <s v="Querium"/>
        <s v="Rising Barn"/>
        <s v="RoboKind"/>
        <s v="Roverpass"/>
        <s v="Savara"/>
        <s v="Sonardesign"/>
        <s v="Sonarmed"/>
        <s v="Spacecraft"/>
        <s v="Stitzii"/>
        <s v="Togga"/>
        <s v="Verb"/>
        <s v="Verdegen"/>
        <s v="Waldo Health"/>
        <s v="Zilker Brewery"/>
        <n v="1979"/>
        <n v="360"/>
        <s v="Account Runner"/>
        <s v="Action Point"/>
        <s v="AD Propane"/>
        <s v="Adao"/>
        <s v="ABDM technologies"/>
        <s v="Adbongo"/>
        <s v="Adimend"/>
        <s v="Adlucent"/>
        <s v="Admosphere"/>
        <s v="Affinegy"/>
        <s v="Agana"/>
        <s v="Agilemesh"/>
        <s v="Agulent"/>
        <s v="Aisles"/>
        <s v="Alba"/>
        <s v="All Star Pick"/>
        <s v="All Players"/>
        <s v="All Things Kids"/>
        <s v="Aloifolia"/>
        <s v="Aloterra Energy"/>
        <s v="Alpha Funders"/>
        <s v="Altumaxis"/>
        <s v="Ambernet"/>
        <s v="ANPH"/>
        <s v="Amplisine"/>
        <s v="Anhelo Medical"/>
        <s v="Anka"/>
        <s v="Apptive"/>
        <s v="Archeio"/>
        <s v="Arena online"/>
        <s v="Arganteal"/>
        <s v="Ari Rastegar"/>
        <s v="Arise Healthcare"/>
        <s v="Arkatek"/>
        <s v="Arlectron"/>
        <s v="Armadillo Brewering"/>
        <s v="Arovia"/>
        <s v="Arriba Energy"/>
        <s v="ArtCraft"/>
        <s v="Articulate Labs"/>
        <s v="Arbs and Letters"/>
        <s v="Assureli"/>
        <s v="Astrotech"/>
        <s v="Atlas Wearables"/>
        <s v="Augmente"/>
        <s v="Autin Broadband"/>
        <s v="Austin Photonics"/>
        <s v="Autin Resource Rec"/>
        <s v="Avila Soccer"/>
        <s v="Azul"/>
        <s v="Baby Earth"/>
        <s v="BaSSSG"/>
        <s v="Beatbox"/>
        <s v="Better Bites"/>
        <s v="Big Delta"/>
        <s v="Big Noise Games"/>
        <s v="Bing Outdoor Media"/>
        <s v="Biocollective"/>
        <s v="Bitfusion"/>
        <s v="Biz Brag"/>
      </sharedItems>
    </cacheField>
    <cacheField name="List Funded" numFmtId="0">
      <sharedItems count="2">
        <s v="Funded"/>
        <s v="Not Funded"/>
      </sharedItems>
    </cacheField>
    <cacheField name="Comments Funding" numFmtId="0">
      <sharedItems containsBlank="1" containsMixedTypes="1" containsNumber="1" containsInteger="1" minValue="45000" maxValue="58671246"/>
    </cacheField>
    <cacheField name="Stage" numFmtId="0">
      <sharedItems containsBlank="1" count="4">
        <s v="Scale (institutional)"/>
        <s v="Growth (outside of FF)"/>
        <s v="Seed (family friends)"/>
        <m/>
      </sharedItems>
    </cacheField>
    <cacheField name="Comments Stage" numFmtId="0">
      <sharedItems containsBlank="1" containsMixedTypes="1" containsNumber="1" containsInteger="1" minValue="200000" maxValue="200000"/>
    </cacheField>
    <cacheField name="Type of Business" numFmtId="0">
      <sharedItems containsBlank="1" count="5">
        <s v="Other"/>
        <s v="Consumer"/>
        <s v="Healthcare"/>
        <m/>
        <s v="Tech"/>
      </sharedItems>
    </cacheField>
    <cacheField name="Business Especifics" numFmtId="0">
      <sharedItems containsBlank="1"/>
    </cacheField>
    <cacheField name="Comments Type of Business" numFmtId="0">
      <sharedItems containsBlank="1"/>
    </cacheField>
    <cacheField name="Problem to solve" numFmtId="0">
      <sharedItems containsBlank="1" count="3">
        <s v="1 Easy (no IP, basic execution)"/>
        <s v="2 Hard (substantial IP)"/>
        <m/>
      </sharedItems>
    </cacheField>
    <cacheField name="The Problem is easy to solve" numFmtId="0">
      <sharedItems containsBlank="1"/>
    </cacheField>
    <cacheField name="Do they state the problem" numFmtId="0">
      <sharedItems containsBlank="1" count="3">
        <s v="1 Yes"/>
        <s v="0 No"/>
        <m/>
      </sharedItems>
    </cacheField>
    <cacheField name="Comments" numFmtId="0">
      <sharedItems containsBlank="1"/>
    </cacheField>
    <cacheField name="Product" numFmtId="0">
      <sharedItems containsBlank="1" count="4">
        <s v="2 Completed"/>
        <s v="1 Prototype"/>
        <m/>
        <s v="0 None"/>
      </sharedItems>
    </cacheField>
    <cacheField name="Product is completely developed" numFmtId="0">
      <sharedItems containsBlank="1" count="6">
        <s v="2 Agree"/>
        <s v="1 Strongly Agree"/>
        <s v="5 Strongly Disagree"/>
        <s v="4 Disagree"/>
        <m/>
        <s v="3 Neutral"/>
      </sharedItems>
    </cacheField>
    <cacheField name="Comments2" numFmtId="0">
      <sharedItems containsBlank="1"/>
    </cacheField>
    <cacheField name="Team" numFmtId="0">
      <sharedItems containsBlank="1" count="5">
        <s v="2 Complete (2 or more founders)"/>
        <s v="3 Experienced &amp;Complete 2 or more founders each with 5+ years industry experience)"/>
        <m/>
        <s v="1 Inexperienced (&lt; 5 years industry experience)"/>
        <s v="0 Incomplete (solo founder)"/>
      </sharedItems>
    </cacheField>
    <cacheField name="Comments3" numFmtId="0">
      <sharedItems containsBlank="1"/>
    </cacheField>
    <cacheField name="Sales" numFmtId="0">
      <sharedItems containsBlank="1" count="6">
        <s v="2 Purchase (paying customers)"/>
        <s v="3 Repeat purchase (repeat paying)"/>
        <s v="4 Subscription"/>
        <s v="0 None"/>
        <m/>
        <s v="1 Interest (beta users)"/>
      </sharedItems>
    </cacheField>
    <cacheField name="Amount" numFmtId="0">
      <sharedItems containsBlank="1" containsMixedTypes="1" containsNumber="1" minValue="2178" maxValue="7000000" count="28">
        <m/>
        <n v="6300000"/>
        <n v="20073"/>
        <n v="1621661"/>
        <n v="2879.98"/>
        <s v="N/A"/>
        <s v="8 millions"/>
        <s v="500 K"/>
        <s v="6 k"/>
        <n v="1827000"/>
        <s v="5662 K"/>
        <s v="10 k"/>
        <n v="500000"/>
        <n v="100000"/>
        <n v="145000"/>
        <n v="1400000"/>
        <n v="1538827"/>
        <n v="738943"/>
        <n v="298609"/>
        <n v="7000000"/>
        <n v="350000"/>
        <n v="2178"/>
        <n v="15000"/>
        <n v="151640"/>
        <s v="10.3 million"/>
        <n v="1030352"/>
        <s v="1.3 millions"/>
        <n v="105000"/>
      </sharedItems>
    </cacheField>
    <cacheField name="Comments4" numFmtId="0">
      <sharedItems containsBlank="1" containsMixedTypes="1" containsNumber="1" containsInteger="1" minValue="41090" maxValue="42734"/>
    </cacheField>
    <cacheField name="IP" numFmtId="0">
      <sharedItems containsBlank="1" count="3">
        <s v="0 No patents"/>
        <s v="1 Patents (at least 1 provisional patent)"/>
        <m/>
      </sharedItems>
    </cacheField>
    <cacheField name="Strong IP framework" numFmtId="0">
      <sharedItems containsBlank="1"/>
    </cacheField>
    <cacheField name="Comments5" numFmtId="0">
      <sharedItems containsBlank="1"/>
    </cacheField>
    <cacheField name="Target Market" numFmtId="0">
      <sharedItems containsBlank="1" count="3">
        <s v="2 Broad (sell to more than 1 industry)"/>
        <s v="1 Narrow (sell to only 1 industry segment)"/>
        <m/>
      </sharedItems>
    </cacheField>
    <cacheField name="Size of Target market" numFmtId="0">
      <sharedItems containsBlank="1" containsMixedTypes="1" containsNumber="1" containsInteger="1" minValue="900000" maxValue="139000000000"/>
    </cacheField>
    <cacheField name="Share of target market" numFmtId="0">
      <sharedItems containsBlank="1" containsMixedTypes="1" containsNumber="1" minValue="0.01" maxValue="2952000"/>
    </cacheField>
    <cacheField name="Comments6" numFmtId="0">
      <sharedItems containsBlank="1" containsMixedTypes="1" containsNumber="1" containsInteger="1" minValue="3360000" maxValue="3360000"/>
    </cacheField>
    <cacheField name="Competition" numFmtId="0">
      <sharedItems containsBlank="1"/>
    </cacheField>
    <cacheField name="Comments7" numFmtId="0">
      <sharedItems containsBlank="1" containsMixedTypes="1" containsNumber="1" containsInteger="1" minValue="5" maxValue="5"/>
    </cacheField>
    <cacheField name="Competitive Advantage" numFmtId="0">
      <sharedItems containsBlank="1" count="4">
        <s v="1 Weak (1 advantage identified)"/>
        <s v="2 Strong (2 or more advantages identified)"/>
        <m/>
        <s v="0 None (no advantages identified)"/>
      </sharedItems>
    </cacheField>
    <cacheField name="Clear Competitive advantage" numFmtId="0">
      <sharedItems containsBlank="1"/>
    </cacheField>
    <cacheField name="Comments8" numFmtId="0">
      <sharedItems containsBlank="1"/>
    </cacheField>
    <cacheField name="Financials" numFmtId="0">
      <sharedItems containsBlank="1" count="3">
        <s v="1 General (high level, abstract numbers)"/>
        <s v="2 Detailed (specific costs and revenues identified)"/>
        <m/>
      </sharedItems>
    </cacheField>
    <cacheField name="Risk management plan" numFmtId="0">
      <sharedItems containsBlank="1" count="3">
        <s v="0 NO"/>
        <s v="1 Yes"/>
        <m/>
      </sharedItems>
    </cacheField>
    <cacheField name="Severity" numFmtId="0">
      <sharedItems containsBlank="1"/>
    </cacheField>
    <cacheField name="Likelihood" numFmtId="0">
      <sharedItems containsBlank="1"/>
    </cacheField>
    <cacheField name="Comments9" numFmtId="0">
      <sharedItems containsBlank="1"/>
    </cacheField>
    <cacheField name="Fundraise" numFmtId="0">
      <sharedItems containsBlank="1" count="8">
        <s v="6 &lt;$2M"/>
        <s v="4 &lt;500K"/>
        <m/>
        <s v="2 &lt;$100K"/>
        <s v="5 &lt;$1M"/>
        <s v="3 &lt;$200K"/>
        <s v="1 &lt;$50K"/>
        <s v="0 None"/>
      </sharedItems>
    </cacheField>
    <cacheField name="Amount10" numFmtId="0">
      <sharedItems containsBlank="1" containsMixedTypes="1" containsNumber="1" containsInteger="1" minValue="0" maxValue="58671246"/>
    </cacheField>
    <cacheField name="Comments11" numFmtId="0">
      <sharedItems containsBlank="1"/>
    </cacheField>
    <cacheField name="Exit Plan" numFmtId="0">
      <sharedItems containsBlank="1" count="4">
        <s v="0 NO"/>
        <s v="1 Yes"/>
        <m/>
        <s v="N/A"/>
      </sharedItems>
    </cacheField>
    <cacheField name="Comments12" numFmtId="0">
      <sharedItems containsBlank="1"/>
    </cacheField>
    <cacheField name="Currently in business" numFmtId="0">
      <sharedItems containsBlank="1" count="3">
        <s v="1 Yes"/>
        <s v="0 NO"/>
        <m/>
      </sharedItems>
    </cacheField>
    <cacheField name="Comments13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s v="N/A"/>
    <x v="0"/>
    <s v="N/A"/>
    <x v="0"/>
    <s v="Collaborative Lender"/>
    <s v="Financial"/>
    <x v="0"/>
    <s v="2 Agree"/>
    <x v="0"/>
    <s v="N/A"/>
    <x v="0"/>
    <x v="0"/>
    <s v="N/A"/>
    <x v="0"/>
    <s v="N/A"/>
    <x v="0"/>
    <x v="0"/>
    <s v="N/A"/>
    <x v="0"/>
    <s v="3 Neutral"/>
    <s v="N/A"/>
    <x v="0"/>
    <s v="N/A"/>
    <s v="N/A"/>
    <s v="N/A"/>
    <s v="2 Lots (3+ industry competitors identified)"/>
    <s v="N/A"/>
    <x v="0"/>
    <s v="1 Yes"/>
    <s v="N/A"/>
    <x v="0"/>
    <x v="0"/>
    <s v="N/A"/>
    <s v="N/A"/>
    <s v="N/A"/>
    <x v="0"/>
    <n v="3000000"/>
    <s v="N/A"/>
    <x v="0"/>
    <s v="N/A"/>
    <x v="0"/>
    <s v="N/A"/>
  </r>
  <r>
    <x v="1"/>
    <x v="0"/>
    <s v="N/A"/>
    <x v="1"/>
    <s v="N/A"/>
    <x v="1"/>
    <s v="Local and organic food delivery"/>
    <s v="N/A"/>
    <x v="0"/>
    <s v="2 Agree"/>
    <x v="1"/>
    <s v="N/A"/>
    <x v="0"/>
    <x v="0"/>
    <s v="N/A"/>
    <x v="1"/>
    <s v="N/A"/>
    <x v="1"/>
    <x v="1"/>
    <s v="N/A"/>
    <x v="0"/>
    <s v="4 Disagree"/>
    <s v="N/A"/>
    <x v="1"/>
    <s v="N/A"/>
    <s v="N/A"/>
    <s v="N/A"/>
    <s v="0 None (0 industry cmpetitors identified)"/>
    <s v="N/A"/>
    <x v="0"/>
    <s v="1 Yes"/>
    <s v="N/A"/>
    <x v="1"/>
    <x v="0"/>
    <s v="N/A"/>
    <s v="N/A"/>
    <s v="N/A"/>
    <x v="0"/>
    <n v="1500000"/>
    <s v="N/A"/>
    <x v="0"/>
    <s v="N/A"/>
    <x v="1"/>
    <s v="N/A"/>
  </r>
  <r>
    <x v="2"/>
    <x v="0"/>
    <s v="N/A"/>
    <x v="0"/>
    <s v="N/A"/>
    <x v="0"/>
    <s v="Online Banking"/>
    <s v="Financial"/>
    <x v="0"/>
    <s v="2 Agree"/>
    <x v="0"/>
    <s v="Unbanked college students"/>
    <x v="0"/>
    <x v="1"/>
    <s v="N/A"/>
    <x v="1"/>
    <s v="N/A"/>
    <x v="2"/>
    <x v="2"/>
    <n v="41090"/>
    <x v="0"/>
    <s v="3 Neutral"/>
    <s v="N/A"/>
    <x v="0"/>
    <n v="16400000"/>
    <n v="2952000"/>
    <s v="people"/>
    <s v="2 Lots (3+ industry competitors identified)"/>
    <s v="N/A"/>
    <x v="1"/>
    <s v="1 Yes"/>
    <s v="Akimbo has developed a proprietary platform that allows cardholders_x000d_to send money via email, Facebook post, and SMS"/>
    <x v="1"/>
    <x v="0"/>
    <s v="N/A"/>
    <s v="N/A"/>
    <s v="N/A"/>
    <x v="0"/>
    <n v="1850000"/>
    <s v="N/A"/>
    <x v="1"/>
    <s v="N/A"/>
    <x v="0"/>
    <s v="N/A"/>
  </r>
  <r>
    <x v="3"/>
    <x v="0"/>
    <s v="N/A"/>
    <x v="1"/>
    <s v="N/A"/>
    <x v="1"/>
    <s v="Storage Bags"/>
    <s v="N/A"/>
    <x v="1"/>
    <s v="4 Disagree"/>
    <x v="0"/>
    <s v="to reduce waste and preserve the earth we love. "/>
    <x v="0"/>
    <x v="1"/>
    <s v="N/A"/>
    <x v="1"/>
    <s v="N/A"/>
    <x v="1"/>
    <x v="3"/>
    <n v="42734"/>
    <x v="1"/>
    <s v="1 Strongly Agree"/>
    <s v="N/A"/>
    <x v="0"/>
    <n v="139000000000"/>
    <s v="N/A"/>
    <s v="N/A"/>
    <s v="2 Lots (3+ industry competitors identified)"/>
    <s v="N/A"/>
    <x v="1"/>
    <s v="1 Yes"/>
    <s v="N/A"/>
    <x v="1"/>
    <x v="0"/>
    <s v="N/A"/>
    <s v="N/A"/>
    <s v="N/A"/>
    <x v="0"/>
    <n v="1038000"/>
    <s v="N/A"/>
    <x v="0"/>
    <s v="N/A"/>
    <x v="0"/>
    <s v="N/A"/>
  </r>
  <r>
    <x v="2"/>
    <x v="0"/>
    <s v="two times "/>
    <x v="0"/>
    <s v="N/A"/>
    <x v="1"/>
    <s v="prepaid credit card"/>
    <s v="N/A"/>
    <x v="1"/>
    <s v="5 Strongly Disagree"/>
    <x v="0"/>
    <s v="Not clear "/>
    <x v="0"/>
    <x v="2"/>
    <s v="N/A"/>
    <x v="1"/>
    <s v="N/A"/>
    <x v="1"/>
    <x v="4"/>
    <s v="N/A"/>
    <x v="0"/>
    <s v="3 Neutral"/>
    <s v="N/A"/>
    <x v="0"/>
    <s v="55 million"/>
    <s v="N/A"/>
    <s v="N/A"/>
    <s v="2 Lots (3+ industry competitors identified)"/>
    <s v="N/A"/>
    <x v="1"/>
    <s v="1 Yes"/>
    <s v="N/A"/>
    <x v="1"/>
    <x v="1"/>
    <s v="N/A"/>
    <s v="N/A"/>
    <s v="N/A"/>
    <x v="0"/>
    <n v="1850000"/>
    <s v="N/A"/>
    <x v="1"/>
    <s v="N/A"/>
    <x v="0"/>
    <s v="N/A"/>
  </r>
  <r>
    <x v="4"/>
    <x v="0"/>
    <n v="505000"/>
    <x v="2"/>
    <s v="N/A"/>
    <x v="2"/>
    <s v="dental motion analysis"/>
    <s v="N/A"/>
    <x v="1"/>
    <s v="5 Strongly Disagree"/>
    <x v="0"/>
    <s v="N/A"/>
    <x v="1"/>
    <x v="3"/>
    <s v="N/A"/>
    <x v="1"/>
    <s v="N/A"/>
    <x v="3"/>
    <x v="5"/>
    <s v="N/A"/>
    <x v="0"/>
    <s v="4 Disagree"/>
    <s v="N/A"/>
    <x v="1"/>
    <s v="N/A"/>
    <s v="N/A"/>
    <s v="N/A"/>
    <s v="0 None (0 industry cmpetitors identified)"/>
    <s v="N/A"/>
    <x v="1"/>
    <s v="1 Yes"/>
    <s v="N/A"/>
    <x v="0"/>
    <x v="0"/>
    <s v="N/A"/>
    <s v="N/A"/>
    <s v="N/A"/>
    <x v="1"/>
    <n v="505000"/>
    <s v="N/A"/>
    <x v="0"/>
    <s v="N/A"/>
    <x v="0"/>
    <s v="N/A"/>
  </r>
  <r>
    <x v="5"/>
    <x v="0"/>
    <s v="N/A"/>
    <x v="0"/>
    <s v="N/A"/>
    <x v="2"/>
    <s v="Hearing Aid"/>
    <s v="N/A"/>
    <x v="1"/>
    <s v="4 Disagree"/>
    <x v="0"/>
    <s v="N/A"/>
    <x v="0"/>
    <x v="0"/>
    <s v="N/A"/>
    <x v="0"/>
    <s v="N/A"/>
    <x v="3"/>
    <x v="5"/>
    <s v="N/A"/>
    <x v="1"/>
    <s v="2 Agree"/>
    <s v="N/A"/>
    <x v="1"/>
    <s v="5 Billions"/>
    <s v="N/A"/>
    <s v="N/A"/>
    <s v="1 Some (1-2 direct competitors identified)"/>
    <s v="N/A"/>
    <x v="0"/>
    <s v="0 NO"/>
    <s v="N/A"/>
    <x v="0"/>
    <x v="0"/>
    <s v="N/A"/>
    <s v="N/A"/>
    <s v="N/A"/>
    <x v="0"/>
    <n v="3100000"/>
    <s v="N/A"/>
    <x v="0"/>
    <s v="N/A"/>
    <x v="1"/>
    <s v="no website"/>
  </r>
  <r>
    <x v="6"/>
    <x v="0"/>
    <s v="N/A"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n v="2387098"/>
    <m/>
    <x v="2"/>
    <m/>
    <x v="2"/>
    <m/>
  </r>
  <r>
    <x v="7"/>
    <x v="0"/>
    <s v="N/A"/>
    <x v="2"/>
    <s v="N/A"/>
    <x v="2"/>
    <s v="Device to give independence to people in wheelchairs"/>
    <s v="N/A"/>
    <x v="1"/>
    <s v="4 Disagree"/>
    <x v="0"/>
    <s v="N/A"/>
    <x v="0"/>
    <x v="0"/>
    <s v="N/A"/>
    <x v="1"/>
    <s v="N/A"/>
    <x v="5"/>
    <x v="5"/>
    <s v="N/A"/>
    <x v="1"/>
    <m/>
    <s v="3 patents"/>
    <x v="1"/>
    <s v="11 million "/>
    <n v="0.45"/>
    <s v="people in the USA"/>
    <s v="0 None (0 industry cmpetitors identified)"/>
    <s v="N/A"/>
    <x v="3"/>
    <s v="0 NO"/>
    <s v="N/A"/>
    <x v="0"/>
    <x v="0"/>
    <s v="N/A"/>
    <s v="N/A"/>
    <s v="N/A"/>
    <x v="1"/>
    <n v="475000"/>
    <s v="N/A"/>
    <x v="1"/>
    <s v="N/A"/>
    <x v="0"/>
    <s v="no website"/>
  </r>
  <r>
    <x v="8"/>
    <x v="0"/>
    <n v="10425000"/>
    <x v="0"/>
    <s v="N/A"/>
    <x v="1"/>
    <s v="healthy juices"/>
    <s v="N/A"/>
    <x v="0"/>
    <s v="2 Agree"/>
    <x v="1"/>
    <s v="N/A"/>
    <x v="0"/>
    <x v="1"/>
    <s v="N/A"/>
    <x v="0"/>
    <s v="N/A"/>
    <x v="1"/>
    <x v="6"/>
    <s v="N/A"/>
    <x v="0"/>
    <s v="5 Strongly Disagree"/>
    <s v="N/A"/>
    <x v="1"/>
    <s v="4 billions"/>
    <s v="N/A"/>
    <s v="N/A"/>
    <s v="2 Lots (3+ industry competitors identified)"/>
    <s v="N/A"/>
    <x v="0"/>
    <s v="0 NO"/>
    <s v="N/A"/>
    <x v="0"/>
    <x v="0"/>
    <s v="N/A"/>
    <s v="N/A"/>
    <s v="N/A"/>
    <x v="0"/>
    <n v="10425000"/>
    <s v="N/A"/>
    <x v="0"/>
    <s v="N/A"/>
    <x v="0"/>
    <s v="website on"/>
  </r>
  <r>
    <x v="9"/>
    <x v="0"/>
    <n v="2845000"/>
    <x v="0"/>
    <s v="N/A"/>
    <x v="2"/>
    <s v="collection device for detecting sinusistis"/>
    <s v="N/A"/>
    <x v="1"/>
    <s v="5 Strongly Disagree"/>
    <x v="0"/>
    <s v="N/A"/>
    <x v="0"/>
    <x v="1"/>
    <s v="N/A"/>
    <x v="1"/>
    <s v="N/A"/>
    <x v="0"/>
    <x v="5"/>
    <s v="N/A"/>
    <x v="1"/>
    <s v="1 Strongly Agree"/>
    <s v="N/A"/>
    <x v="1"/>
    <s v="70 millions"/>
    <s v="N/A"/>
    <s v="N/A"/>
    <s v="0 None (0 industry cmpetitors identified)"/>
    <s v="N/A"/>
    <x v="1"/>
    <s v="1 Yes"/>
    <s v="N/A"/>
    <x v="0"/>
    <x v="0"/>
    <s v="N/A"/>
    <s v="N/A"/>
    <s v="N/A"/>
    <x v="0"/>
    <n v="2845000"/>
    <s v="N/A"/>
    <x v="1"/>
    <s v="N/A"/>
    <x v="0"/>
    <s v="website on"/>
  </r>
  <r>
    <x v="10"/>
    <x v="0"/>
    <n v="4720544"/>
    <x v="0"/>
    <s v="N/A"/>
    <x v="1"/>
    <s v="self-heating technology for can food"/>
    <s v="N/A"/>
    <x v="1"/>
    <s v="5 Strongly Disagree"/>
    <x v="0"/>
    <s v="N/A"/>
    <x v="1"/>
    <x v="0"/>
    <s v="N/A"/>
    <x v="1"/>
    <s v="N/A"/>
    <x v="3"/>
    <x v="5"/>
    <s v="N/A"/>
    <x v="1"/>
    <s v="1 Strongly Agree"/>
    <s v="N/A"/>
    <x v="0"/>
    <s v="45 millions"/>
    <s v="N/A"/>
    <s v="N/A"/>
    <s v="0 None (0 industry cmpetitors identified)"/>
    <s v="N/A"/>
    <x v="1"/>
    <s v="1 Yes"/>
    <s v="N/A"/>
    <x v="0"/>
    <x v="0"/>
    <s v="N/A"/>
    <s v="N/A"/>
    <s v="N/A"/>
    <x v="0"/>
    <n v="4720544"/>
    <s v="N/A"/>
    <x v="0"/>
    <s v="N/A"/>
    <x v="0"/>
    <s v="website on"/>
  </r>
  <r>
    <x v="11"/>
    <x v="0"/>
    <n v="260000"/>
    <x v="0"/>
    <s v="N/A"/>
    <x v="1"/>
    <s v="health and fitness"/>
    <s v="N/A"/>
    <x v="1"/>
    <s v="5 Strongly Disagree"/>
    <x v="0"/>
    <s v="not understood"/>
    <x v="0"/>
    <x v="0"/>
    <s v="N/A"/>
    <x v="1"/>
    <s v="N/A"/>
    <x v="0"/>
    <x v="5"/>
    <s v="N/A"/>
    <x v="1"/>
    <s v="2 Agree"/>
    <s v="N/A"/>
    <x v="1"/>
    <s v="60 billions"/>
    <s v="N/A"/>
    <s v="N/A"/>
    <s v="2 Lots (3+ industry competitors identified)"/>
    <s v="N/A"/>
    <x v="0"/>
    <s v="0 NO"/>
    <s v="N/A"/>
    <x v="0"/>
    <x v="1"/>
    <s v="N/A"/>
    <s v="N/A"/>
    <s v="N/A"/>
    <x v="3"/>
    <n v="260000"/>
    <s v="N/A"/>
    <x v="0"/>
    <s v="N/A"/>
    <x v="0"/>
    <s v="website on"/>
  </r>
  <r>
    <x v="12"/>
    <x v="0"/>
    <n v="1100000"/>
    <x v="0"/>
    <s v="N/A"/>
    <x v="4"/>
    <s v="energy product platform"/>
    <s v="N/A"/>
    <x v="1"/>
    <s v="5 Strongly Disagree"/>
    <x v="0"/>
    <s v="N/A"/>
    <x v="0"/>
    <x v="1"/>
    <s v="N/A"/>
    <x v="1"/>
    <s v="N/A"/>
    <x v="2"/>
    <x v="7"/>
    <s v="N/A"/>
    <x v="0"/>
    <s v="4 Disagree"/>
    <s v="N/A"/>
    <x v="0"/>
    <s v="2.2 trillion"/>
    <s v="N/A"/>
    <s v="N/A"/>
    <s v="2 Lots (3+ industry competitors identified)"/>
    <s v="N/A"/>
    <x v="0"/>
    <s v="0 NO"/>
    <s v="N/A"/>
    <x v="0"/>
    <x v="0"/>
    <s v="N/A"/>
    <s v="N/A"/>
    <s v="N/A"/>
    <x v="4"/>
    <n v="1950000"/>
    <s v="previous investors"/>
    <x v="0"/>
    <s v="N/A"/>
    <x v="0"/>
    <s v="website on"/>
  </r>
  <r>
    <x v="13"/>
    <x v="0"/>
    <n v="1500000"/>
    <x v="0"/>
    <s v="N/A"/>
    <x v="1"/>
    <s v="IR camera "/>
    <s v="N/A"/>
    <x v="1"/>
    <s v="5 Strongly Disagree"/>
    <x v="1"/>
    <s v="N/A"/>
    <x v="0"/>
    <x v="1"/>
    <s v="N/A"/>
    <x v="1"/>
    <s v="N/A"/>
    <x v="0"/>
    <x v="5"/>
    <s v="N/A"/>
    <x v="0"/>
    <s v="2 Agree"/>
    <s v="N/A"/>
    <x v="0"/>
    <s v="1.05 billion"/>
    <s v="N/A"/>
    <s v="N/A"/>
    <s v="2 Lots (3+ industry competitors identified)"/>
    <s v="N/A"/>
    <x v="0"/>
    <s v="0 NO"/>
    <s v="N/A"/>
    <x v="0"/>
    <x v="0"/>
    <s v="N/A"/>
    <s v="N/A"/>
    <s v="N/A"/>
    <x v="4"/>
    <n v="1500000"/>
    <s v="N/A"/>
    <x v="0"/>
    <s v="N/A"/>
    <x v="0"/>
    <s v="website on"/>
  </r>
  <r>
    <x v="14"/>
    <x v="0"/>
    <n v="662833"/>
    <x v="0"/>
    <s v="N/A"/>
    <x v="2"/>
    <s v="small temperature control devices"/>
    <s v="N/A"/>
    <x v="1"/>
    <s v="5 Strongly Disagree"/>
    <x v="0"/>
    <s v="N/A"/>
    <x v="1"/>
    <x v="3"/>
    <s v="N/A"/>
    <x v="1"/>
    <s v="N/A"/>
    <x v="5"/>
    <x v="5"/>
    <s v="N/A"/>
    <x v="0"/>
    <s v="1 Strongly Agree"/>
    <s v="N/A"/>
    <x v="0"/>
    <s v="7.5 billion"/>
    <s v="N/A"/>
    <s v="N/A"/>
    <s v="0 None (0 industry cmpetitors identified)"/>
    <s v="N/A"/>
    <x v="1"/>
    <s v="1 Yes"/>
    <s v="N/A"/>
    <x v="0"/>
    <x v="0"/>
    <s v="N/A"/>
    <s v="N/A"/>
    <s v="N/A"/>
    <x v="1"/>
    <n v="1197833"/>
    <s v="with previous angel investors"/>
    <x v="0"/>
    <s v="N/A"/>
    <x v="1"/>
    <s v="bankrupt"/>
  </r>
  <r>
    <x v="15"/>
    <x v="0"/>
    <n v="550000"/>
    <x v="0"/>
    <s v="N/A"/>
    <x v="1"/>
    <s v="craft beer"/>
    <s v="N/A"/>
    <x v="0"/>
    <s v="2 Agree"/>
    <x v="1"/>
    <s v="N/A"/>
    <x v="3"/>
    <x v="2"/>
    <s v="N/A"/>
    <x v="3"/>
    <s v="N/A"/>
    <x v="3"/>
    <x v="5"/>
    <s v="N/A"/>
    <x v="0"/>
    <s v="5 Strongly Disagree"/>
    <s v="N/A"/>
    <x v="1"/>
    <s v="26.4 millions"/>
    <s v="N/A"/>
    <s v="N/A"/>
    <s v="2 Lots (3+ industry competitors identified)"/>
    <s v="N/A"/>
    <x v="0"/>
    <s v="0 NO"/>
    <s v="N/A"/>
    <x v="0"/>
    <x v="0"/>
    <s v="N/A"/>
    <s v="N/A"/>
    <s v="N/A"/>
    <x v="1"/>
    <n v="550000"/>
    <s v="N/A"/>
    <x v="0"/>
    <s v="N/A"/>
    <x v="1"/>
    <s v="no website"/>
  </r>
  <r>
    <x v="16"/>
    <x v="0"/>
    <n v="550000"/>
    <x v="0"/>
    <s v="N/A"/>
    <x v="1"/>
    <s v="STD tests"/>
    <s v="N/A"/>
    <x v="1"/>
    <s v="5 Strongly Disagree"/>
    <x v="0"/>
    <s v="N/A"/>
    <x v="0"/>
    <x v="1"/>
    <s v="N/A"/>
    <x v="3"/>
    <s v="N/A"/>
    <x v="5"/>
    <x v="8"/>
    <s v="N/A"/>
    <x v="0"/>
    <s v="2 Agree"/>
    <s v="N/A"/>
    <x v="1"/>
    <s v="156 millions"/>
    <s v="N/A"/>
    <s v="N/A"/>
    <s v="2 Lots (3+ industry competitors identified)"/>
    <s v="N/A"/>
    <x v="1"/>
    <s v="1 Yes"/>
    <s v="N/A"/>
    <x v="0"/>
    <x v="0"/>
    <s v="N/A"/>
    <s v="N/A"/>
    <s v="N/A"/>
    <x v="1"/>
    <n v="550000"/>
    <s v="N/A"/>
    <x v="1"/>
    <s v="N/A"/>
    <x v="0"/>
    <s v="website on"/>
  </r>
  <r>
    <x v="17"/>
    <x v="0"/>
    <n v="250000"/>
    <x v="0"/>
    <s v="N/A"/>
    <x v="1"/>
    <s v="personalized outfit"/>
    <s v="N/A"/>
    <x v="1"/>
    <s v="4 Disagree"/>
    <x v="0"/>
    <s v="N/A"/>
    <x v="0"/>
    <x v="0"/>
    <s v="N/A"/>
    <x v="2"/>
    <m/>
    <x v="4"/>
    <x v="0"/>
    <m/>
    <x v="2"/>
    <m/>
    <m/>
    <x v="2"/>
    <m/>
    <m/>
    <m/>
    <m/>
    <m/>
    <x v="2"/>
    <m/>
    <m/>
    <x v="2"/>
    <x v="2"/>
    <m/>
    <m/>
    <m/>
    <x v="2"/>
    <n v="250000"/>
    <m/>
    <x v="2"/>
    <m/>
    <x v="0"/>
    <s v="website on"/>
  </r>
  <r>
    <x v="18"/>
    <x v="0"/>
    <n v="6403000"/>
    <x v="0"/>
    <s v="N/A"/>
    <x v="1"/>
    <s v="baby food"/>
    <s v="N/A"/>
    <x v="1"/>
    <s v="5 Strongly Disagree"/>
    <x v="0"/>
    <s v="N/A"/>
    <x v="0"/>
    <x v="1"/>
    <s v="N/A"/>
    <x v="1"/>
    <s v="N/A"/>
    <x v="1"/>
    <x v="9"/>
    <s v="N/A"/>
    <x v="0"/>
    <s v="4 Disagree"/>
    <s v="N/A"/>
    <x v="1"/>
    <s v="7 billions"/>
    <s v="N/A"/>
    <s v="N/A"/>
    <s v="2 Lots (3+ industry competitors identified)"/>
    <s v="N/A"/>
    <x v="1"/>
    <s v="1 Yes"/>
    <s v="N/A"/>
    <x v="0"/>
    <x v="0"/>
    <s v="N/A"/>
    <s v="N/A"/>
    <s v="N/A"/>
    <x v="0"/>
    <n v="6403000"/>
    <s v="N/A"/>
    <x v="1"/>
    <s v="N/A"/>
    <x v="0"/>
    <s v="website on"/>
  </r>
  <r>
    <x v="19"/>
    <x v="0"/>
    <n v="20125652"/>
    <x v="0"/>
    <s v="N/A"/>
    <x v="1"/>
    <s v="water treatment"/>
    <s v="N/A"/>
    <x v="1"/>
    <s v="5 Strongly Disagree"/>
    <x v="0"/>
    <s v="N/A"/>
    <x v="1"/>
    <x v="0"/>
    <s v="N/A"/>
    <x v="1"/>
    <s v="N/A"/>
    <x v="5"/>
    <x v="5"/>
    <s v="N/A"/>
    <x v="1"/>
    <s v="1 Strongly Agree"/>
    <s v="N/A"/>
    <x v="0"/>
    <s v="2 billions"/>
    <s v="N/A"/>
    <s v="N/A"/>
    <s v="0 None (0 industry cmpetitors identified)"/>
    <s v="N/A"/>
    <x v="1"/>
    <s v="1 Yes"/>
    <s v="N/A"/>
    <x v="0"/>
    <x v="0"/>
    <s v="N/A"/>
    <s v="N/A"/>
    <s v="N/A"/>
    <x v="0"/>
    <n v="20125652"/>
    <s v="N/A"/>
    <x v="0"/>
    <s v="N/A"/>
    <x v="1"/>
    <s v="no website"/>
  </r>
  <r>
    <x v="20"/>
    <x v="0"/>
    <n v="5000000"/>
    <x v="0"/>
    <s v="N/A"/>
    <x v="1"/>
    <s v="multi screen as a service"/>
    <s v="N/A"/>
    <x v="1"/>
    <s v="5 Strongly Disagree"/>
    <x v="1"/>
    <s v="N/A"/>
    <x v="0"/>
    <x v="1"/>
    <s v="N/A"/>
    <x v="1"/>
    <s v="N/A"/>
    <x v="2"/>
    <x v="10"/>
    <s v="N/A"/>
    <x v="1"/>
    <s v="1 Strongly Agree"/>
    <s v="N/A"/>
    <x v="0"/>
    <s v="192 millions"/>
    <s v="N/A"/>
    <s v="N/A"/>
    <s v="0 None (0 industry cmpetitors identified)"/>
    <s v="N/A"/>
    <x v="1"/>
    <s v="0 NO"/>
    <s v="N/A"/>
    <x v="0"/>
    <x v="0"/>
    <s v="N/A"/>
    <s v="N/A"/>
    <s v="N/A"/>
    <x v="0"/>
    <n v="5000000"/>
    <s v="N/A"/>
    <x v="0"/>
    <s v="N/A"/>
    <x v="0"/>
    <s v="website on"/>
  </r>
  <r>
    <x v="21"/>
    <x v="0"/>
    <n v="6874849"/>
    <x v="0"/>
    <s v="N/A"/>
    <x v="2"/>
    <s v="Telemedicine"/>
    <s v="N/A"/>
    <x v="1"/>
    <s v="5 Strongly Disagree"/>
    <x v="0"/>
    <s v="N/A"/>
    <x v="0"/>
    <x v="0"/>
    <s v="N/A"/>
    <x v="1"/>
    <s v="N/A"/>
    <x v="1"/>
    <x v="11"/>
    <s v="monthly"/>
    <x v="1"/>
    <s v="3 Neutral"/>
    <s v="N/A"/>
    <x v="1"/>
    <m/>
    <s v="N/A"/>
    <s v="N/A"/>
    <s v="0 None (0 industry cmpetitors identified)"/>
    <s v="N/A"/>
    <x v="1"/>
    <s v="1 Yes"/>
    <s v="N/A"/>
    <x v="0"/>
    <x v="0"/>
    <s v="N/A"/>
    <s v="N/A"/>
    <s v="N/A"/>
    <x v="0"/>
    <n v="6874849"/>
    <s v="3 rounds"/>
    <x v="0"/>
    <s v="N/A"/>
    <x v="0"/>
    <s v="website on"/>
  </r>
  <r>
    <x v="22"/>
    <x v="0"/>
    <n v="100000"/>
    <x v="0"/>
    <s v="N/A"/>
    <x v="1"/>
    <s v="Profesional Networking"/>
    <s v="N/A"/>
    <x v="1"/>
    <s v="4 Disagree"/>
    <x v="1"/>
    <s v="N/A"/>
    <x v="0"/>
    <x v="0"/>
    <s v="N/A"/>
    <x v="1"/>
    <s v="N/A"/>
    <x v="2"/>
    <x v="12"/>
    <s v="monthly"/>
    <x v="0"/>
    <s v="3 Neutral"/>
    <s v="N/A"/>
    <x v="0"/>
    <s v="5 millions"/>
    <n v="0.01"/>
    <s v="businesses"/>
    <s v="2 Lots (3+ industry competitors identified)"/>
    <s v="N/A"/>
    <x v="3"/>
    <s v="0 NO"/>
    <s v="N/A"/>
    <x v="0"/>
    <x v="0"/>
    <s v="N/A"/>
    <s v="N/A"/>
    <s v="N/A"/>
    <x v="5"/>
    <n v="100000"/>
    <s v="N/A"/>
    <x v="0"/>
    <s v="N/A"/>
    <x v="0"/>
    <s v="website on"/>
  </r>
  <r>
    <x v="23"/>
    <x v="0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n v="4956998"/>
    <m/>
    <x v="2"/>
    <m/>
    <x v="2"/>
    <m/>
  </r>
  <r>
    <x v="24"/>
    <x v="0"/>
    <n v="225000"/>
    <x v="1"/>
    <s v="N/A"/>
    <x v="1"/>
    <s v="Sells drop ship barns and cabins that layen can build in days"/>
    <s v="N/A"/>
    <x v="1"/>
    <s v="4 Disagree"/>
    <x v="0"/>
    <s v="N/A"/>
    <x v="0"/>
    <x v="0"/>
    <s v="N/A"/>
    <x v="0"/>
    <s v="N/A"/>
    <x v="0"/>
    <x v="13"/>
    <s v="N/A"/>
    <x v="0"/>
    <s v="4 Disagree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5"/>
    <n v="225000"/>
    <s v="N/A"/>
    <x v="0"/>
    <s v="N/A"/>
    <x v="0"/>
    <s v="website on"/>
  </r>
  <r>
    <x v="25"/>
    <x v="0"/>
    <n v="3500000"/>
    <x v="0"/>
    <s v="N/A"/>
    <x v="1"/>
    <s v="facial robotics technology"/>
    <s v="N/A"/>
    <x v="1"/>
    <s v="5 Strongly Disagree"/>
    <x v="0"/>
    <s v="N/A"/>
    <x v="1"/>
    <x v="3"/>
    <s v="N/A"/>
    <x v="0"/>
    <s v="N/A"/>
    <x v="3"/>
    <x v="5"/>
    <s v="N/A"/>
    <x v="1"/>
    <s v="1 Strongly Agree"/>
    <s v="N/A"/>
    <x v="0"/>
    <s v="385 billions"/>
    <s v="N/A"/>
    <s v="N/A"/>
    <s v="2 Lots (3+ industry competitors identified)"/>
    <s v="N/A"/>
    <x v="0"/>
    <s v="0 NO"/>
    <s v="N/A"/>
    <x v="0"/>
    <x v="0"/>
    <s v="N/A"/>
    <s v="N/A"/>
    <s v="N/A"/>
    <x v="0"/>
    <n v="3500000"/>
    <s v="N/A"/>
    <x v="0"/>
    <s v="N/A"/>
    <x v="0"/>
    <s v="website on"/>
  </r>
  <r>
    <x v="26"/>
    <x v="0"/>
    <n v="1625000"/>
    <x v="0"/>
    <s v="N/A"/>
    <x v="1"/>
    <s v="resisential units"/>
    <s v="N/A"/>
    <x v="1"/>
    <s v="4 Disagree"/>
    <x v="1"/>
    <s v="N/A"/>
    <x v="1"/>
    <x v="2"/>
    <s v="N/A"/>
    <x v="1"/>
    <s v="N/A"/>
    <x v="5"/>
    <x v="5"/>
    <s v="N/A"/>
    <x v="0"/>
    <s v="5 Strongly Disagree"/>
    <s v="N/A"/>
    <x v="0"/>
    <s v="290 k"/>
    <s v="N/A"/>
    <s v="N/A"/>
    <s v="2 Lots (3+ industry competitors identified)"/>
    <s v="N/A"/>
    <x v="0"/>
    <s v="0 NO"/>
    <s v="N/A"/>
    <x v="0"/>
    <x v="0"/>
    <s v="N/A"/>
    <s v="N/A"/>
    <s v="N/A"/>
    <x v="4"/>
    <n v="1625000"/>
    <s v="N/A"/>
    <x v="0"/>
    <s v="N/A"/>
    <x v="0"/>
    <s v="website on"/>
  </r>
  <r>
    <x v="27"/>
    <x v="0"/>
    <n v="58671246"/>
    <x v="0"/>
    <s v="N/A"/>
    <x v="2"/>
    <s v="respiratory therapeutics"/>
    <s v="N/A"/>
    <x v="1"/>
    <s v="5 Strongly Disagree"/>
    <x v="0"/>
    <s v="N/A"/>
    <x v="0"/>
    <x v="0"/>
    <s v="N/A"/>
    <x v="1"/>
    <s v="N/A"/>
    <x v="3"/>
    <x v="5"/>
    <s v="N/A"/>
    <x v="0"/>
    <s v="1 Strongly Agree"/>
    <s v="N/A"/>
    <x v="0"/>
    <s v="400 millions"/>
    <s v="N/A"/>
    <s v="N/A"/>
    <s v="0 None (0 industry cmpetitors identified)"/>
    <s v="N/A"/>
    <x v="1"/>
    <s v="1 Yes"/>
    <s v="N/A"/>
    <x v="0"/>
    <x v="0"/>
    <s v="N/A"/>
    <s v="N/A"/>
    <s v="N/A"/>
    <x v="0"/>
    <n v="58671246"/>
    <s v="N/A"/>
    <x v="0"/>
    <s v="N/A"/>
    <x v="0"/>
    <s v="website on "/>
  </r>
  <r>
    <x v="28"/>
    <x v="0"/>
    <n v="1000000"/>
    <x v="0"/>
    <s v="N/A"/>
    <x v="4"/>
    <s v="platform for content creation for multiple devices"/>
    <s v="N/A"/>
    <x v="1"/>
    <s v="5 Strongly Disagree"/>
    <x v="0"/>
    <s v="N/A"/>
    <x v="0"/>
    <x v="0"/>
    <s v="N/A"/>
    <x v="1"/>
    <s v="N/A"/>
    <x v="5"/>
    <x v="5"/>
    <s v="N/A"/>
    <x v="0"/>
    <s v="1 Strongly Agree"/>
    <s v="N/A"/>
    <x v="1"/>
    <s v="250 millions"/>
    <s v="N/A"/>
    <s v="N/A"/>
    <s v="0 None (0 industry cmpetitors identified)"/>
    <s v="N/A"/>
    <x v="0"/>
    <s v="0 NO"/>
    <s v="N/A"/>
    <x v="0"/>
    <x v="0"/>
    <s v="N/A"/>
    <s v="N/A"/>
    <s v="N/A"/>
    <x v="4"/>
    <n v="4600000"/>
    <s v="previous investors"/>
    <x v="0"/>
    <s v="N/A"/>
    <x v="0"/>
    <s v="website on"/>
  </r>
  <r>
    <x v="29"/>
    <x v="0"/>
    <n v="1500000"/>
    <x v="0"/>
    <s v="N/A"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n v="1500000"/>
    <m/>
    <x v="2"/>
    <m/>
    <x v="2"/>
    <m/>
  </r>
  <r>
    <x v="30"/>
    <x v="0"/>
    <n v="2650000"/>
    <x v="0"/>
    <s v="N/A"/>
    <x v="1"/>
    <s v="customize and manage websites content"/>
    <s v="N/A"/>
    <x v="1"/>
    <s v="2 Agree"/>
    <x v="1"/>
    <s v="N/A"/>
    <x v="1"/>
    <x v="3"/>
    <s v="N/A"/>
    <x v="0"/>
    <s v="N/A"/>
    <x v="5"/>
    <x v="5"/>
    <s v="N/A"/>
    <x v="0"/>
    <s v="2 Agree"/>
    <s v="N/A"/>
    <x v="0"/>
    <s v="27.5 millions"/>
    <s v="N/A"/>
    <s v="N/A"/>
    <s v="2 Lots (3+ industry competitors identified)"/>
    <s v="N/A"/>
    <x v="0"/>
    <s v="0 NO"/>
    <s v="N/A"/>
    <x v="0"/>
    <x v="0"/>
    <s v="N/A"/>
    <s v="N/A"/>
    <s v="N/A"/>
    <x v="4"/>
    <n v="2650000"/>
    <s v="N/A"/>
    <x v="0"/>
    <s v="N/A"/>
    <x v="0"/>
    <s v="website on"/>
  </r>
  <r>
    <x v="31"/>
    <x v="0"/>
    <n v="45000"/>
    <x v="1"/>
    <s v="N/A"/>
    <x v="1"/>
    <s v="food packaging"/>
    <s v="N/A"/>
    <x v="1"/>
    <s v="4 Disagree"/>
    <x v="0"/>
    <s v="N/A"/>
    <x v="1"/>
    <x v="3"/>
    <s v="N/A"/>
    <x v="0"/>
    <s v="N/A"/>
    <x v="3"/>
    <x v="5"/>
    <s v="N/A"/>
    <x v="1"/>
    <s v="2 Agree"/>
    <s v="N/A"/>
    <x v="1"/>
    <s v="N/A"/>
    <s v="N/A"/>
    <s v="N/A"/>
    <s v="1 Some (1-2 direct competitors identified)"/>
    <s v="N/A"/>
    <x v="1"/>
    <s v="1 Yes"/>
    <s v="N/A"/>
    <x v="0"/>
    <x v="0"/>
    <s v="N/A"/>
    <s v="N/A"/>
    <s v="N/A"/>
    <x v="6"/>
    <n v="45000"/>
    <s v="N/A"/>
    <x v="0"/>
    <s v="N/A"/>
    <x v="0"/>
    <s v="website on"/>
  </r>
  <r>
    <x v="32"/>
    <x v="0"/>
    <n v="950000"/>
    <x v="0"/>
    <s v="N/A"/>
    <x v="1"/>
    <s v="fantasy sports"/>
    <s v="N/A"/>
    <x v="1"/>
    <s v="4 Disagree"/>
    <x v="1"/>
    <s v="N/A"/>
    <x v="1"/>
    <x v="3"/>
    <s v="N/A"/>
    <x v="1"/>
    <s v="N/A"/>
    <x v="3"/>
    <x v="5"/>
    <s v="N/A"/>
    <x v="0"/>
    <s v="1 Strongly Agree"/>
    <s v="N/A"/>
    <x v="1"/>
    <s v="1.2 billion"/>
    <s v="N/A"/>
    <s v="N/A"/>
    <s v="2 Lots (3+ industry competitors identified)"/>
    <s v="N/A"/>
    <x v="3"/>
    <s v="0 NO"/>
    <s v="N/A"/>
    <x v="0"/>
    <x v="0"/>
    <s v="N/A"/>
    <s v="N/A"/>
    <s v="N/A"/>
    <x v="1"/>
    <n v="950000"/>
    <s v="N/A"/>
    <x v="0"/>
    <s v="N/A"/>
    <x v="0"/>
    <s v="website on"/>
  </r>
  <r>
    <x v="33"/>
    <x v="0"/>
    <n v="800000"/>
    <x v="0"/>
    <s v="N/A"/>
    <x v="4"/>
    <s v="virtual engagement platform"/>
    <s v="N/A"/>
    <x v="1"/>
    <s v="5 Strongly Disagree"/>
    <x v="0"/>
    <s v="N/A"/>
    <x v="0"/>
    <x v="1"/>
    <s v="N/A"/>
    <x v="0"/>
    <s v="N/A"/>
    <x v="1"/>
    <x v="14"/>
    <s v="N/A"/>
    <x v="0"/>
    <s v="2 Agree"/>
    <s v="N/A"/>
    <x v="0"/>
    <s v="N/A"/>
    <s v="N/A"/>
    <s v="any business with +500 employees"/>
    <s v="2 Lots (3+ industry competitors identified)"/>
    <s v="N/A"/>
    <x v="1"/>
    <s v="1 Yes"/>
    <s v="N/A"/>
    <x v="0"/>
    <x v="0"/>
    <s v="N/A"/>
    <s v="N/A"/>
    <s v="N/A"/>
    <x v="0"/>
    <n v="3650000"/>
    <s v="previous investors"/>
    <x v="1"/>
    <s v="N/A"/>
    <x v="0"/>
    <s v="website on"/>
  </r>
  <r>
    <x v="34"/>
    <x v="0"/>
    <n v="500000"/>
    <x v="0"/>
    <s v="N/A"/>
    <x v="1"/>
    <s v="mosquito repellent"/>
    <s v="N/A"/>
    <x v="1"/>
    <s v="5 Strongly Disagree"/>
    <x v="0"/>
    <s v="N/A"/>
    <x v="1"/>
    <x v="3"/>
    <s v="N/A"/>
    <x v="4"/>
    <s v="N/A"/>
    <x v="3"/>
    <x v="5"/>
    <s v="N/A"/>
    <x v="1"/>
    <s v="1 Strongly Agree"/>
    <s v="N/A"/>
    <x v="0"/>
    <s v="N/A"/>
    <s v="N/A"/>
    <s v="N/A"/>
    <s v="2 Lots (3+ industry competitors identified)"/>
    <s v="N/A"/>
    <x v="0"/>
    <s v="0 NO"/>
    <s v="N/A"/>
    <x v="0"/>
    <x v="0"/>
    <s v="N/A"/>
    <s v="N/A"/>
    <s v="N/A"/>
    <x v="1"/>
    <n v="800000"/>
    <s v="N/A"/>
    <x v="0"/>
    <s v="N/A"/>
    <x v="0"/>
    <s v="website on"/>
  </r>
  <r>
    <x v="35"/>
    <x v="0"/>
    <n v="500000"/>
    <x v="0"/>
    <s v="N/A"/>
    <x v="2"/>
    <s v="home based care"/>
    <s v="N/A"/>
    <x v="1"/>
    <s v="5 Strongly Disagree"/>
    <x v="0"/>
    <s v="N/A"/>
    <x v="1"/>
    <x v="2"/>
    <s v="N/A"/>
    <x v="0"/>
    <s v="N/A"/>
    <x v="3"/>
    <x v="5"/>
    <s v="N/A"/>
    <x v="0"/>
    <s v="1 Strongly Agree"/>
    <s v="N/A"/>
    <x v="1"/>
    <s v="70 millions"/>
    <s v="N/A"/>
    <s v="N/A"/>
    <s v="2 Lots (3+ industry competitors identified)"/>
    <s v="N/A"/>
    <x v="0"/>
    <s v="0 NO"/>
    <s v="N/A"/>
    <x v="0"/>
    <x v="0"/>
    <s v="N/A"/>
    <s v="N/A"/>
    <s v="N/A"/>
    <x v="1"/>
    <n v="500000"/>
    <s v="N/A"/>
    <x v="0"/>
    <s v="N/A"/>
    <x v="1"/>
    <s v="no website"/>
  </r>
  <r>
    <x v="36"/>
    <x v="0"/>
    <n v="162000"/>
    <x v="0"/>
    <s v="N/A"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n v="162000"/>
    <m/>
    <x v="2"/>
    <m/>
    <x v="2"/>
    <m/>
  </r>
  <r>
    <x v="37"/>
    <x v="1"/>
    <s v="N/A"/>
    <x v="2"/>
    <s v="N/A"/>
    <x v="4"/>
    <s v="World press market"/>
    <s v="Increase the type audience"/>
    <x v="0"/>
    <s v="4 Disagree"/>
    <x v="1"/>
    <s v="N/A"/>
    <x v="0"/>
    <x v="0"/>
    <s v="N/A"/>
    <x v="0"/>
    <m/>
    <x v="5"/>
    <x v="0"/>
    <s v="N/A"/>
    <x v="0"/>
    <s v="3 Neutral"/>
    <s v="N/A"/>
    <x v="0"/>
    <n v="25000000"/>
    <n v="500000"/>
    <s v="people"/>
    <s v="2 Lots (3+ industry competitors identified)"/>
    <n v="5"/>
    <x v="0"/>
    <s v="1 Yes"/>
    <s v="N/A"/>
    <x v="0"/>
    <x v="0"/>
    <s v="N/A"/>
    <s v="N/A"/>
    <s v="N/A"/>
    <x v="7"/>
    <n v="0"/>
    <s v="N/A"/>
    <x v="1"/>
    <s v="N/A"/>
    <x v="1"/>
    <s v="N/A"/>
  </r>
  <r>
    <x v="38"/>
    <x v="1"/>
    <s v="N/A"/>
    <x v="0"/>
    <s v="N/A"/>
    <x v="1"/>
    <s v="Natural dips and sauces"/>
    <s v="N/A"/>
    <x v="0"/>
    <s v="1 Strongly Agree"/>
    <x v="1"/>
    <s v="N/A"/>
    <x v="0"/>
    <x v="1"/>
    <s v="N/A"/>
    <x v="1"/>
    <m/>
    <x v="1"/>
    <x v="15"/>
    <s v="N/A"/>
    <x v="0"/>
    <s v="2 Agree"/>
    <s v="N/A"/>
    <x v="1"/>
    <s v="N/A"/>
    <s v="N/A"/>
    <s v="N/A"/>
    <s v="2 Lots (3+ industry competitors identified)"/>
    <s v="N/A"/>
    <x v="1"/>
    <s v="1 Yes"/>
    <s v="N/A"/>
    <x v="0"/>
    <x v="0"/>
    <s v="N/A"/>
    <s v="N/A"/>
    <s v="N/A"/>
    <x v="7"/>
    <n v="0"/>
    <s v="N/A"/>
    <x v="0"/>
    <s v="N/A"/>
    <x v="0"/>
    <s v="N/A"/>
  </r>
  <r>
    <x v="39"/>
    <x v="1"/>
    <s v="N/A"/>
    <x v="2"/>
    <n v="200000"/>
    <x v="4"/>
    <s v="Digital Invoice market place"/>
    <s v="N/A"/>
    <x v="1"/>
    <s v="4 Disagree"/>
    <x v="0"/>
    <s v="N/A"/>
    <x v="3"/>
    <x v="3"/>
    <s v="N/A"/>
    <x v="3"/>
    <s v="N/A"/>
    <x v="3"/>
    <x v="0"/>
    <s v="N/A"/>
    <x v="0"/>
    <s v="2 Agree"/>
    <s v="N/A"/>
    <x v="0"/>
    <n v="2000000"/>
    <n v="200000"/>
    <s v="people"/>
    <s v="2 Lots (3+ industry competitors identified)"/>
    <s v="N/A"/>
    <x v="0"/>
    <s v="0 NO"/>
    <s v="N/A"/>
    <x v="0"/>
    <x v="0"/>
    <s v="N/A"/>
    <s v="N/A"/>
    <s v="N/A"/>
    <x v="7"/>
    <s v="N/A"/>
    <s v="N/A"/>
    <x v="3"/>
    <s v="N/A"/>
    <x v="1"/>
    <s v="N/A"/>
  </r>
  <r>
    <x v="40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41"/>
    <x v="1"/>
    <s v="N/A"/>
    <x v="1"/>
    <s v="N/A"/>
    <x v="1"/>
    <s v="Propane cylinders and cages distribution"/>
    <s v="N/A"/>
    <x v="0"/>
    <s v="2 Agree"/>
    <x v="1"/>
    <s v="N/A"/>
    <x v="0"/>
    <x v="1"/>
    <s v="N/A"/>
    <x v="1"/>
    <s v="N/A"/>
    <x v="1"/>
    <x v="16"/>
    <n v="42369"/>
    <x v="0"/>
    <s v="5 Strongly Disagree"/>
    <s v="N/A"/>
    <x v="0"/>
    <n v="1325000"/>
    <s v="N/A"/>
    <s v="Monetary"/>
    <s v="2 Lots (3+ industry competitors identified)"/>
    <s v="N/A"/>
    <x v="0"/>
    <s v="0 NO"/>
    <s v="N/A"/>
    <x v="1"/>
    <x v="0"/>
    <s v="N/A"/>
    <s v="N/A"/>
    <s v="N/A"/>
    <x v="7"/>
    <s v="N/A"/>
    <s v="N/A"/>
    <x v="0"/>
    <s v="N/A"/>
    <x v="1"/>
    <s v="N/A"/>
  </r>
  <r>
    <x v="42"/>
    <x v="1"/>
    <s v="N/A"/>
    <x v="0"/>
    <s v="N/A"/>
    <x v="1"/>
    <s v="Watches distributor"/>
    <s v="N/A"/>
    <x v="1"/>
    <s v="4 Disagree"/>
    <x v="1"/>
    <s v="N/A"/>
    <x v="0"/>
    <x v="0"/>
    <s v="N/A"/>
    <x v="1"/>
    <s v="N/A"/>
    <x v="4"/>
    <x v="17"/>
    <n v="41425"/>
    <x v="1"/>
    <s v="1 Strongly Agree"/>
    <s v="N/A"/>
    <x v="0"/>
    <m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0"/>
    <s v="N/A"/>
  </r>
  <r>
    <x v="43"/>
    <x v="1"/>
    <s v="N/A"/>
    <x v="0"/>
    <s v="N/A"/>
    <x v="4"/>
    <s v="Underwater noise control"/>
    <s v="N/A"/>
    <x v="1"/>
    <s v="5 Strongly Disagree"/>
    <x v="0"/>
    <s v="N/A"/>
    <x v="1"/>
    <x v="5"/>
    <s v="N/A"/>
    <x v="3"/>
    <s v="N/A"/>
    <x v="3"/>
    <x v="5"/>
    <s v="N/A"/>
    <x v="1"/>
    <s v="1 Strongly Agree"/>
    <s v="N/A"/>
    <x v="1"/>
    <m/>
    <s v="N/A"/>
    <s v="N/A"/>
    <s v="1 Some (1-2 direct competitors identified)"/>
    <s v="N/A"/>
    <x v="1"/>
    <s v="1 Yes"/>
    <s v="N/A"/>
    <x v="0"/>
    <x v="0"/>
    <s v="N/A"/>
    <s v="N/A"/>
    <s v="N/A"/>
    <x v="7"/>
    <s v="N/A"/>
    <s v="N/A"/>
    <x v="0"/>
    <s v="N/A"/>
    <x v="0"/>
    <s v="N/A"/>
  </r>
  <r>
    <x v="44"/>
    <x v="1"/>
    <s v="N/A"/>
    <x v="2"/>
    <s v="N/A"/>
    <x v="0"/>
    <s v="Startup Accelerator"/>
    <s v="Business services"/>
    <x v="0"/>
    <s v="4 Disagree"/>
    <x v="0"/>
    <s v="N/A"/>
    <x v="3"/>
    <x v="3"/>
    <s v="N/A"/>
    <x v="3"/>
    <s v="N/A"/>
    <x v="3"/>
    <x v="5"/>
    <s v="N/A"/>
    <x v="0"/>
    <s v="5 Strongly Disagree"/>
    <s v="N/A"/>
    <x v="0"/>
    <m/>
    <s v="N/A"/>
    <s v="N/A"/>
    <s v="1 Some (1-2 direct competitors identified)"/>
    <s v="N/A"/>
    <x v="0"/>
    <s v="0 NO"/>
    <s v="N/A"/>
    <x v="0"/>
    <x v="0"/>
    <s v="N/A"/>
    <s v="N/A"/>
    <s v="N/A"/>
    <x v="7"/>
    <s v="N/A"/>
    <s v="N/A"/>
    <x v="0"/>
    <s v="N/A"/>
    <x v="1"/>
    <s v="N/A"/>
  </r>
  <r>
    <x v="45"/>
    <x v="1"/>
    <s v="N/A"/>
    <x v="2"/>
    <s v="N/A"/>
    <x v="2"/>
    <s v="Autologous Stem Cell Therapy"/>
    <s v="N/A"/>
    <x v="1"/>
    <s v="5 Strongly Disagree"/>
    <x v="0"/>
    <s v="N/A"/>
    <x v="1"/>
    <x v="3"/>
    <s v="N/A"/>
    <x v="3"/>
    <s v="N/A"/>
    <x v="3"/>
    <x v="5"/>
    <s v="N/A"/>
    <x v="1"/>
    <s v="1 Strongly Agree"/>
    <s v="N/A"/>
    <x v="0"/>
    <n v="35000000"/>
    <n v="0.05"/>
    <n v="3360000"/>
    <s v="0 None (0 industry cmpetitors identified)"/>
    <s v="N/A"/>
    <x v="1"/>
    <s v="1 Yes"/>
    <s v="N/A"/>
    <x v="0"/>
    <x v="0"/>
    <s v="N/A"/>
    <s v="N/A"/>
    <s v="N/A"/>
    <x v="7"/>
    <s v="N/A"/>
    <s v="N/A"/>
    <x v="0"/>
    <s v="N/A"/>
    <x v="1"/>
    <s v="N/A"/>
  </r>
  <r>
    <x v="46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47"/>
    <x v="1"/>
    <s v="N/A"/>
    <x v="2"/>
    <s v="N/A"/>
    <x v="4"/>
    <s v="Licenses software to advertisers"/>
    <s v="N/A"/>
    <x v="1"/>
    <s v="4 Disagree"/>
    <x v="0"/>
    <s v="N/A"/>
    <x v="3"/>
    <x v="2"/>
    <s v="N/A"/>
    <x v="0"/>
    <s v="N/A"/>
    <x v="3"/>
    <x v="5"/>
    <s v="N/A"/>
    <x v="0"/>
    <s v="2 Agree"/>
    <s v="N/A"/>
    <x v="0"/>
    <s v="57.6 Billion"/>
    <s v="N/A"/>
    <s v="Monetary"/>
    <s v="2 Lots (3+ industry competitors identified)"/>
    <s v="N/A"/>
    <x v="0"/>
    <s v="0 NO"/>
    <s v="N/A"/>
    <x v="0"/>
    <x v="0"/>
    <s v="N/A"/>
    <s v="N/A"/>
    <s v="N/A"/>
    <x v="7"/>
    <s v="N/A"/>
    <s v="N/A"/>
    <x v="1"/>
    <s v="N/A"/>
    <x v="1"/>
    <s v="N/A"/>
  </r>
  <r>
    <x v="48"/>
    <x v="1"/>
    <s v="N/A"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49"/>
    <x v="1"/>
    <s v="N/A"/>
    <x v="0"/>
    <s v="N/A"/>
    <x v="1"/>
    <s v="Bottle water market"/>
    <s v="N/A"/>
    <x v="1"/>
    <s v="3 Neutral"/>
    <x v="0"/>
    <s v="N/A"/>
    <x v="0"/>
    <x v="1"/>
    <s v="N/A"/>
    <x v="1"/>
    <s v="N/A"/>
    <x v="1"/>
    <x v="18"/>
    <s v="N/A"/>
    <x v="1"/>
    <s v="2 Agree"/>
    <s v="N/A"/>
    <x v="1"/>
    <s v="77 million"/>
    <s v="N/A"/>
    <s v="Millenials in Texas"/>
    <s v="2 Lots (3+ industry competitors identified)"/>
    <s v="N/A"/>
    <x v="0"/>
    <s v="1 Yes"/>
    <s v="N/A"/>
    <x v="0"/>
    <x v="0"/>
    <s v="N/A"/>
    <s v="N/A"/>
    <s v="N/A"/>
    <x v="7"/>
    <s v="N/A"/>
    <s v="N/A"/>
    <x v="1"/>
    <s v="N/A"/>
    <x v="1"/>
    <s v="N/A"/>
  </r>
  <r>
    <x v="50"/>
    <x v="1"/>
    <s v="N/A"/>
    <x v="0"/>
    <s v="N/A"/>
    <x v="1"/>
    <s v="Security surveillance platform"/>
    <s v="N/A"/>
    <x v="1"/>
    <s v="5 Strongly Disagree"/>
    <x v="0"/>
    <s v="N/A"/>
    <x v="0"/>
    <x v="1"/>
    <s v="N/A"/>
    <x v="0"/>
    <s v="N/A"/>
    <x v="1"/>
    <x v="19"/>
    <s v="N/A"/>
    <x v="1"/>
    <s v="1 Strongly Agree"/>
    <s v="3 patents"/>
    <x v="0"/>
    <s v="9 Billion"/>
    <s v="N/A"/>
    <s v="N/A"/>
    <s v="2 Lots (3+ industry competitors identified)"/>
    <s v="N/A"/>
    <x v="0"/>
    <s v="1 Yes"/>
    <s v="N/A"/>
    <x v="1"/>
    <x v="0"/>
    <s v="N/A"/>
    <m/>
    <s v="N/A"/>
    <x v="7"/>
    <s v="N/A"/>
    <s v="N/A"/>
    <x v="0"/>
    <s v="N/A"/>
    <x v="0"/>
    <s v="N/A"/>
  </r>
  <r>
    <x v="51"/>
    <x v="1"/>
    <s v="N/A"/>
    <x v="2"/>
    <s v="N/A"/>
    <x v="1"/>
    <s v="horniculture"/>
    <s v="N/A"/>
    <x v="1"/>
    <s v="4 Disagree"/>
    <x v="0"/>
    <s v="N/A"/>
    <x v="1"/>
    <x v="1"/>
    <s v="N/A"/>
    <x v="0"/>
    <s v="N/A"/>
    <x v="3"/>
    <x v="5"/>
    <s v="N/A"/>
    <x v="0"/>
    <s v="5 Strongly Disagree"/>
    <s v="N/A"/>
    <x v="0"/>
    <s v="32 million"/>
    <s v="N/A"/>
    <s v="home gardeners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N/A"/>
  </r>
  <r>
    <x v="52"/>
    <x v="1"/>
    <s v="N/A"/>
    <x v="2"/>
    <s v="N/A"/>
    <x v="1"/>
    <s v="mobile app for retailers"/>
    <s v="N/A"/>
    <x v="1"/>
    <s v="2 Agree"/>
    <x v="1"/>
    <s v="N/A"/>
    <x v="3"/>
    <x v="2"/>
    <s v="N/A"/>
    <x v="0"/>
    <s v="N/A"/>
    <x v="4"/>
    <x v="0"/>
    <m/>
    <x v="0"/>
    <s v="5 Strongly Disagree"/>
    <s v="N/A"/>
    <x v="1"/>
    <s v="600 Billion"/>
    <n v="0.01"/>
    <s v="N/A"/>
    <s v="2 Lots (3+ industry competitors identified)"/>
    <s v="N/A"/>
    <x v="1"/>
    <s v="0 NO"/>
    <s v="N/A"/>
    <x v="0"/>
    <x v="0"/>
    <s v="N/A"/>
    <m/>
    <s v="N/A"/>
    <x v="7"/>
    <s v="N/A"/>
    <s v="N/A"/>
    <x v="0"/>
    <s v="N/A"/>
    <x v="1"/>
    <s v="N/A"/>
  </r>
  <r>
    <x v="53"/>
    <x v="1"/>
    <s v="N/A"/>
    <x v="1"/>
    <s v="not stated"/>
    <x v="4"/>
    <s v="commercial solar solutions"/>
    <s v="N/A"/>
    <x v="1"/>
    <s v="5 Strongly Disagree"/>
    <x v="0"/>
    <s v="N/A"/>
    <x v="0"/>
    <x v="2"/>
    <s v="N/A"/>
    <x v="1"/>
    <m/>
    <x v="3"/>
    <x v="5"/>
    <s v="not stated"/>
    <x v="0"/>
    <s v="3 Neutral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0"/>
    <s v="website on"/>
  </r>
  <r>
    <x v="54"/>
    <x v="1"/>
    <s v="N/A"/>
    <x v="2"/>
    <s v="not stated"/>
    <x v="1"/>
    <s v="connects athletes and businesses"/>
    <s v="N/A"/>
    <x v="1"/>
    <s v="4 Disagree"/>
    <x v="1"/>
    <s v="N/A"/>
    <x v="1"/>
    <x v="2"/>
    <s v="N/A"/>
    <x v="4"/>
    <s v="N/A"/>
    <x v="2"/>
    <x v="5"/>
    <s v="N/A"/>
    <x v="0"/>
    <s v="5 Strongly Disagree"/>
    <s v="N/A"/>
    <x v="1"/>
    <s v="N/A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"/>
  </r>
  <r>
    <x v="55"/>
    <x v="1"/>
    <s v="N/A"/>
    <x v="1"/>
    <s v="N/A"/>
    <x v="1"/>
    <s v="software that imrpoves communication among coaches"/>
    <s v="N/A"/>
    <x v="1"/>
    <s v="4 Disagree"/>
    <x v="1"/>
    <s v="N/A"/>
    <x v="0"/>
    <x v="1"/>
    <s v="N/A"/>
    <x v="0"/>
    <s v="N/A"/>
    <x v="3"/>
    <x v="5"/>
    <s v="N/A"/>
    <x v="0"/>
    <s v="5 Strongly Disagree"/>
    <s v="N/A"/>
    <x v="1"/>
    <s v="250 billion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 "/>
  </r>
  <r>
    <x v="56"/>
    <x v="1"/>
    <s v="N/A"/>
    <x v="2"/>
    <s v="N/A"/>
    <x v="1"/>
    <s v="kids toys"/>
    <s v="N/A"/>
    <x v="0"/>
    <s v="1 Strongly Agree"/>
    <x v="1"/>
    <s v="N/A"/>
    <x v="0"/>
    <x v="1"/>
    <s v="N/A"/>
    <x v="0"/>
    <s v="N/A"/>
    <x v="0"/>
    <x v="20"/>
    <s v="N/A"/>
    <x v="0"/>
    <s v="5 Strongly Disagree"/>
    <s v="N/A"/>
    <x v="1"/>
    <n v="900000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1"/>
    <s v="N/A"/>
    <x v="0"/>
    <s v="N/A"/>
  </r>
  <r>
    <x v="57"/>
    <x v="1"/>
    <s v="N/A"/>
    <x v="2"/>
    <s v="N/A"/>
    <x v="1"/>
    <s v="service wedding"/>
    <s v="N/A"/>
    <x v="0"/>
    <s v="2 Agree"/>
    <x v="1"/>
    <s v="N/A"/>
    <x v="3"/>
    <x v="2"/>
    <s v="N/A"/>
    <x v="4"/>
    <s v="N/A"/>
    <x v="0"/>
    <x v="5"/>
    <s v="N/A"/>
    <x v="0"/>
    <s v="5 Strongly Disagree"/>
    <s v="N/A"/>
    <x v="1"/>
    <s v="50 billion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/A"/>
  </r>
  <r>
    <x v="58"/>
    <x v="1"/>
    <s v="N/A"/>
    <x v="0"/>
    <s v="N/A"/>
    <x v="1"/>
    <s v="Ecofibers"/>
    <s v="N/A"/>
    <x v="0"/>
    <s v="4 Disagree"/>
    <x v="1"/>
    <s v="N/A"/>
    <x v="0"/>
    <x v="0"/>
    <s v="N/A"/>
    <x v="1"/>
    <s v="N/A"/>
    <x v="0"/>
    <x v="21"/>
    <s v="$/TON"/>
    <x v="0"/>
    <s v="4 Disagree"/>
    <s v="N/A"/>
    <x v="1"/>
    <s v="N/A"/>
    <s v="N/A"/>
    <s v="N/A"/>
    <s v="1 Some (1-2 direct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"/>
  </r>
  <r>
    <x v="59"/>
    <x v="1"/>
    <s v="N/A"/>
    <x v="2"/>
    <s v="N/A"/>
    <x v="0"/>
    <s v="Venture Capitalist Fund"/>
    <s v="N/A"/>
    <x v="0"/>
    <s v="3 Neutral"/>
    <x v="1"/>
    <s v="N/A"/>
    <x v="3"/>
    <x v="5"/>
    <s v="N/A"/>
    <x v="4"/>
    <s v="N/A"/>
    <x v="3"/>
    <x v="5"/>
    <s v="N/A"/>
    <x v="0"/>
    <s v="5 Strongly Disagree"/>
    <s v="Comments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/A"/>
  </r>
  <r>
    <x v="60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61"/>
    <x v="1"/>
    <s v="N/A"/>
    <x v="1"/>
    <s v="N/A"/>
    <x v="4"/>
    <s v="Accelerate cloud and digital services"/>
    <s v="N/A"/>
    <x v="1"/>
    <s v="4 Disagree"/>
    <x v="0"/>
    <s v="Not clear "/>
    <x v="0"/>
    <x v="5"/>
    <s v="N/A"/>
    <x v="1"/>
    <s v="N/A"/>
    <x v="0"/>
    <x v="22"/>
    <s v="monthly"/>
    <x v="1"/>
    <s v="2 Agree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1"/>
    <s v="N/A"/>
    <x v="0"/>
    <s v="website on"/>
  </r>
  <r>
    <x v="62"/>
    <x v="1"/>
    <s v="N/A"/>
    <x v="2"/>
    <s v="N/A"/>
    <x v="2"/>
    <s v="Neuro-Psychitric Healthcare Management"/>
    <s v="N/A"/>
    <x v="0"/>
    <s v="4 Disagree"/>
    <x v="0"/>
    <s v="N/A"/>
    <x v="3"/>
    <x v="5"/>
    <s v="N/A"/>
    <x v="3"/>
    <s v="N/A"/>
    <x v="3"/>
    <x v="5"/>
    <s v="N/A"/>
    <x v="0"/>
    <s v="5 Strongly Disagree"/>
    <s v="N/A"/>
    <x v="1"/>
    <s v="50 billion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2"/>
    <m/>
  </r>
  <r>
    <x v="63"/>
    <x v="1"/>
    <s v="N/A"/>
    <x v="1"/>
    <s v="N/A"/>
    <x v="4"/>
    <s v="software and hardware for monitoring industrial assets"/>
    <s v="N/A"/>
    <x v="1"/>
    <s v="5 Strongly Disagree"/>
    <x v="1"/>
    <s v="N/A"/>
    <x v="0"/>
    <x v="1"/>
    <s v="N/A"/>
    <x v="0"/>
    <s v="N/A"/>
    <x v="2"/>
    <x v="5"/>
    <s v="N/A"/>
    <x v="1"/>
    <s v="2 Agree"/>
    <s v="N/A"/>
    <x v="0"/>
    <s v="N/A"/>
    <s v="N/A"/>
    <s v="N/A"/>
    <s v="2 Lots (3+ industry competitors identified)"/>
    <s v="N/A"/>
    <x v="1"/>
    <s v="1 Yes"/>
    <s v="N/A"/>
    <x v="0"/>
    <x v="0"/>
    <s v="N/A"/>
    <s v="N/A"/>
    <s v="N/A"/>
    <x v="7"/>
    <s v="2.5 Million"/>
    <s v="N/A"/>
    <x v="0"/>
    <s v="N/A"/>
    <x v="0"/>
    <s v="website on"/>
  </r>
  <r>
    <x v="64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65"/>
    <x v="1"/>
    <s v="N/A"/>
    <x v="1"/>
    <s v="N/A"/>
    <x v="4"/>
    <s v="computer room air cooling"/>
    <s v="N/A"/>
    <x v="1"/>
    <s v="5 Strongly Disagree"/>
    <x v="1"/>
    <s v="N/A"/>
    <x v="0"/>
    <x v="0"/>
    <s v="N/A"/>
    <x v="0"/>
    <s v="N/A"/>
    <x v="3"/>
    <x v="5"/>
    <s v="N/A"/>
    <x v="0"/>
    <s v="2 Agree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o website"/>
  </r>
  <r>
    <x v="66"/>
    <x v="1"/>
    <s v="N/A"/>
    <x v="2"/>
    <s v="N/A"/>
    <x v="4"/>
    <s v="ecommerce platform"/>
    <s v="N/A"/>
    <x v="0"/>
    <s v="2 Agree"/>
    <x v="1"/>
    <s v="N/A"/>
    <x v="1"/>
    <x v="3"/>
    <s v="N/A"/>
    <x v="0"/>
    <s v="N/A"/>
    <x v="3"/>
    <x v="5"/>
    <s v="N/A"/>
    <x v="0"/>
    <s v="4 Disagree"/>
    <s v="N/A"/>
    <x v="1"/>
    <s v="6 billions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1"/>
    <s v="acquired"/>
  </r>
  <r>
    <x v="67"/>
    <x v="1"/>
    <s v="N/A"/>
    <x v="1"/>
    <s v="N/A"/>
    <x v="4"/>
    <s v="sync unstructure data "/>
    <s v="N/A"/>
    <x v="1"/>
    <s v="4 Disagree"/>
    <x v="0"/>
    <s v="N/A"/>
    <x v="0"/>
    <x v="1"/>
    <s v="N/A"/>
    <x v="0"/>
    <s v="N/A"/>
    <x v="1"/>
    <x v="5"/>
    <s v="N/A"/>
    <x v="0"/>
    <s v="2 Agree"/>
    <s v="N/A"/>
    <x v="1"/>
    <s v="N/A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 "/>
  </r>
  <r>
    <x v="68"/>
    <x v="1"/>
    <s v="N/A"/>
    <x v="2"/>
    <s v="N/A"/>
    <x v="4"/>
    <s v="video gamers platform"/>
    <s v="N/A"/>
    <x v="1"/>
    <s v="4 Disagree"/>
    <x v="0"/>
    <s v="N/A"/>
    <x v="0"/>
    <x v="0"/>
    <s v="N/A"/>
    <x v="0"/>
    <s v="N/A"/>
    <x v="5"/>
    <x v="5"/>
    <s v="N/A"/>
    <x v="1"/>
    <s v="2 Agree"/>
    <s v="N/A"/>
    <x v="0"/>
    <s v="32 million"/>
    <s v="N/A"/>
    <s v="N/A"/>
    <s v="2 Lots (3+ industry competitors identified)"/>
    <s v="N/A"/>
    <x v="1"/>
    <s v="1 Yes"/>
    <s v="N/A"/>
    <x v="0"/>
    <x v="0"/>
    <s v="N/A"/>
    <s v="N/A"/>
    <s v="N/A"/>
    <x v="7"/>
    <s v="2.5 Million"/>
    <s v="N/A"/>
    <x v="1"/>
    <s v="N/A"/>
    <x v="0"/>
    <s v="website on "/>
  </r>
  <r>
    <x v="69"/>
    <x v="1"/>
    <s v="N/A"/>
    <x v="1"/>
    <s v="N/A"/>
    <x v="4"/>
    <s v="cloud tools"/>
    <s v="N/A"/>
    <x v="1"/>
    <s v="5 Strongly Disagree"/>
    <x v="0"/>
    <s v="N/A"/>
    <x v="1"/>
    <x v="2"/>
    <s v="N/A"/>
    <x v="0"/>
    <s v="N/A"/>
    <x v="3"/>
    <x v="5"/>
    <s v="N/A"/>
    <x v="1"/>
    <s v="1 Strongly Agree"/>
    <s v="N/A"/>
    <x v="0"/>
    <s v="96 millions"/>
    <s v="N/A"/>
    <s v="N/A"/>
    <s v="2 Lots (3+ industry competitors identified)"/>
    <s v="N/A"/>
    <x v="1"/>
    <s v="1 Yes"/>
    <s v="N/A"/>
    <x v="0"/>
    <x v="0"/>
    <s v="N/A"/>
    <s v="N/A"/>
    <s v="N/A"/>
    <x v="7"/>
    <s v="N/A"/>
    <s v="N/A"/>
    <x v="1"/>
    <s v="N/A"/>
    <x v="1"/>
    <s v="website on "/>
  </r>
  <r>
    <x v="70"/>
    <x v="1"/>
    <s v="N/A"/>
    <x v="2"/>
    <s v="N/A"/>
    <x v="1"/>
    <s v="real estate"/>
    <s v="N/A"/>
    <x v="1"/>
    <s v="4 Disagree"/>
    <x v="1"/>
    <s v="N/A"/>
    <x v="1"/>
    <x v="3"/>
    <s v="N/A"/>
    <x v="0"/>
    <s v="N/A"/>
    <x v="3"/>
    <x v="5"/>
    <s v="N/A"/>
    <x v="0"/>
    <s v="5 Strongly Disagree"/>
    <s v="N/A"/>
    <x v="0"/>
    <s v="N/A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"/>
  </r>
  <r>
    <x v="71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72"/>
    <x v="1"/>
    <s v="N/A"/>
    <x v="2"/>
    <s v="N/A"/>
    <x v="4"/>
    <s v="security system"/>
    <s v="N/A"/>
    <x v="1"/>
    <s v="4 Disagree"/>
    <x v="1"/>
    <s v="N/A"/>
    <x v="3"/>
    <x v="2"/>
    <s v="N/A"/>
    <x v="4"/>
    <s v="N/A"/>
    <x v="3"/>
    <x v="5"/>
    <s v="N/A"/>
    <x v="0"/>
    <s v="4 Disagree"/>
    <s v="N/A"/>
    <x v="0"/>
    <s v="30 billions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1"/>
    <s v="N/A"/>
    <x v="1"/>
    <s v="no website"/>
  </r>
  <r>
    <x v="73"/>
    <x v="1"/>
    <s v="N/A"/>
    <x v="0"/>
    <s v="N/A"/>
    <x v="4"/>
    <s v="software and hardware for business solutions"/>
    <s v="N/A"/>
    <x v="1"/>
    <s v="5 Strongly Disagree"/>
    <x v="1"/>
    <s v="N/A"/>
    <x v="1"/>
    <x v="5"/>
    <s v="N/A"/>
    <x v="1"/>
    <s v="N/A"/>
    <x v="0"/>
    <x v="5"/>
    <s v="N/A"/>
    <x v="0"/>
    <s v="1 Strongly Agree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0"/>
    <s v="website on"/>
  </r>
  <r>
    <x v="74"/>
    <x v="1"/>
    <s v="N/A"/>
    <x v="1"/>
    <s v="raised 34 K"/>
    <x v="1"/>
    <s v="bottle beer"/>
    <s v="N/A"/>
    <x v="0"/>
    <s v="2 Agree"/>
    <x v="1"/>
    <s v="N/A"/>
    <x v="0"/>
    <x v="1"/>
    <s v="N/A"/>
    <x v="0"/>
    <s v="N/A"/>
    <x v="0"/>
    <x v="5"/>
    <s v="N/A"/>
    <x v="0"/>
    <s v="5 Strongly Disagree"/>
    <s v="N/A"/>
    <x v="1"/>
    <s v="N/A"/>
    <s v="N/A"/>
    <s v="N/A"/>
    <s v="2 Lots (3+ industry competitors identified)"/>
    <s v="N/A"/>
    <x v="0"/>
    <s v="0 NO"/>
    <s v="N/A"/>
    <x v="0"/>
    <x v="0"/>
    <s v="N/A"/>
    <s v="N/A"/>
    <s v="N/A"/>
    <x v="7"/>
    <s v="34 K"/>
    <s v="N/A"/>
    <x v="0"/>
    <s v="N/A"/>
    <x v="0"/>
    <s v="website on "/>
  </r>
  <r>
    <x v="75"/>
    <x v="1"/>
    <s v="N/A"/>
    <x v="2"/>
    <s v="N/A"/>
    <x v="4"/>
    <s v="mobile projector"/>
    <s v="N/A"/>
    <x v="1"/>
    <s v="5 Strongly Disagree"/>
    <x v="0"/>
    <s v="N/A"/>
    <x v="0"/>
    <x v="1"/>
    <s v="N/A"/>
    <x v="0"/>
    <s v="N/A"/>
    <x v="3"/>
    <x v="5"/>
    <s v="N/A"/>
    <x v="1"/>
    <s v="1 Strongly Agree"/>
    <s v="N/A"/>
    <x v="1"/>
    <s v="77 million"/>
    <s v="N/A"/>
    <s v="N/A"/>
    <s v="0 None (0 industry cmpetitors identified)"/>
    <s v="N/A"/>
    <x v="1"/>
    <s v="1 Yes"/>
    <s v="N/A"/>
    <x v="0"/>
    <x v="0"/>
    <s v="N/A"/>
    <s v="N/A"/>
    <s v="N/A"/>
    <x v="7"/>
    <s v="N/A"/>
    <m/>
    <x v="1"/>
    <s v="N/A"/>
    <x v="0"/>
    <s v="website on "/>
  </r>
  <r>
    <x v="76"/>
    <x v="1"/>
    <s v="N/A"/>
    <x v="2"/>
    <s v="N/A"/>
    <x v="4"/>
    <s v="Bio-Solids as Renewable Energy"/>
    <s v="N/A"/>
    <x v="1"/>
    <s v="5 Strongly Disagree"/>
    <x v="1"/>
    <s v="N/A"/>
    <x v="1"/>
    <x v="0"/>
    <s v="N/A"/>
    <x v="0"/>
    <s v="N/A"/>
    <x v="3"/>
    <x v="5"/>
    <s v="N/A"/>
    <x v="1"/>
    <s v="1 Strongly Agree"/>
    <s v="N/A"/>
    <x v="0"/>
    <s v="N/A"/>
    <s v="N/A"/>
    <s v="N/A"/>
    <s v="1 Some (1-2 direct competitors identified)"/>
    <s v="N/A"/>
    <x v="0"/>
    <s v="1 Yes"/>
    <s v="N/A"/>
    <x v="0"/>
    <x v="0"/>
    <s v="N/A"/>
    <s v="N/A"/>
    <s v="N/A"/>
    <x v="7"/>
    <s v="N/A"/>
    <s v="N/A"/>
    <x v="1"/>
    <s v="N/A"/>
    <x v="1"/>
    <s v="no website"/>
  </r>
  <r>
    <x v="77"/>
    <x v="1"/>
    <s v="N/A"/>
    <x v="2"/>
    <s v="N/A"/>
    <x v="4"/>
    <s v="Video gamers platform"/>
    <s v="N/A"/>
    <x v="1"/>
    <s v="4 Disagree"/>
    <x v="1"/>
    <s v="N/A"/>
    <x v="1"/>
    <x v="3"/>
    <s v="N/A"/>
    <x v="0"/>
    <s v="N/A"/>
    <x v="5"/>
    <x v="5"/>
    <s v="N/A"/>
    <x v="0"/>
    <s v="3 Neutral"/>
    <s v="N/A"/>
    <x v="1"/>
    <s v="77.4 Billones"/>
    <s v="1231 gamers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o website"/>
  </r>
  <r>
    <x v="78"/>
    <x v="1"/>
    <s v="N/A"/>
    <x v="2"/>
    <s v="N/A"/>
    <x v="2"/>
    <s v="Knee Rehabilitation"/>
    <s v="N/A"/>
    <x v="1"/>
    <s v="4 Disagree"/>
    <x v="0"/>
    <s v="N/A"/>
    <x v="1"/>
    <x v="3"/>
    <s v="N/A"/>
    <x v="3"/>
    <s v="N/A"/>
    <x v="3"/>
    <x v="5"/>
    <s v="N/A"/>
    <x v="1"/>
    <s v="2 Agree"/>
    <s v="N/A"/>
    <x v="1"/>
    <s v="27 millionx"/>
    <s v="N/A"/>
    <s v="N/A"/>
    <s v="0 None (0 industry cmpetitors identified)"/>
    <s v="N/A"/>
    <x v="0"/>
    <s v="0 NO"/>
    <s v="N/A"/>
    <x v="0"/>
    <x v="0"/>
    <s v="N/A"/>
    <s v="N/A"/>
    <s v="N/A"/>
    <x v="7"/>
    <s v="N/A"/>
    <s v="N/A"/>
    <x v="0"/>
    <s v="N/A"/>
    <x v="1"/>
    <s v="website on"/>
  </r>
  <r>
    <x v="79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80"/>
    <x v="1"/>
    <s v="N/A"/>
    <x v="2"/>
    <s v="N/A"/>
    <x v="0"/>
    <s v="Insurance"/>
    <s v="N/A"/>
    <x v="1"/>
    <s v="4 Disagree"/>
    <x v="0"/>
    <s v="N/A"/>
    <x v="0"/>
    <x v="0"/>
    <s v="N/A"/>
    <x v="0"/>
    <s v="N/A"/>
    <x v="3"/>
    <x v="5"/>
    <s v="N/A"/>
    <x v="1"/>
    <s v="2 Agree"/>
    <s v="N/A"/>
    <x v="1"/>
    <s v="N/A"/>
    <s v="N/A"/>
    <s v="N/A"/>
    <s v="0 None (0 industry c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o website"/>
  </r>
  <r>
    <x v="81"/>
    <x v="1"/>
    <s v="N/A"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82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83"/>
    <x v="1"/>
    <s v="N/A"/>
    <x v="2"/>
    <s v="N/A"/>
    <x v="4"/>
    <s v="ecommerce platform"/>
    <s v="N/A"/>
    <x v="1"/>
    <s v="4 Disagree"/>
    <x v="1"/>
    <s v="N/A"/>
    <x v="1"/>
    <x v="3"/>
    <s v="N/A"/>
    <x v="0"/>
    <s v="N/A"/>
    <x v="3"/>
    <x v="5"/>
    <s v="N/A"/>
    <x v="1"/>
    <s v="2 Agree"/>
    <s v="N/A"/>
    <x v="1"/>
    <s v="86 Billions"/>
    <s v="N/A"/>
    <s v="N/A"/>
    <s v="2 Lots (3+ industry competitors identified)"/>
    <s v="N/A"/>
    <x v="1"/>
    <s v="1 Yes"/>
    <s v="N/A"/>
    <x v="0"/>
    <x v="0"/>
    <s v="N/A"/>
    <s v="N/A"/>
    <s v="N/A"/>
    <x v="7"/>
    <s v="N/A"/>
    <s v="N/A"/>
    <x v="0"/>
    <s v="N/A"/>
    <x v="1"/>
    <s v="no website"/>
  </r>
  <r>
    <x v="84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85"/>
    <x v="1"/>
    <s v="N/A"/>
    <x v="2"/>
    <s v="N/A"/>
    <x v="4"/>
    <s v="Dichronic Optical Filter"/>
    <s v="N/A"/>
    <x v="1"/>
    <s v="4 Disagree"/>
    <x v="1"/>
    <s v="N/A"/>
    <x v="3"/>
    <x v="2"/>
    <s v="N/A"/>
    <x v="1"/>
    <s v="N/A"/>
    <x v="3"/>
    <x v="5"/>
    <s v="N/A"/>
    <x v="0"/>
    <s v="1 Strongly Agree"/>
    <s v="N/A"/>
    <x v="0"/>
    <s v="N/A"/>
    <s v="N/A"/>
    <s v="N/A"/>
    <s v="0 None (0 industry cmpetitors identified)"/>
    <s v="N/A"/>
    <x v="1"/>
    <s v="0 NO"/>
    <s v="N/A"/>
    <x v="0"/>
    <x v="0"/>
    <s v="N/A"/>
    <s v="N/A"/>
    <s v="N/A"/>
    <x v="7"/>
    <s v="N/A"/>
    <s v="N/A"/>
    <x v="0"/>
    <s v="N/A"/>
    <x v="1"/>
    <s v="no website"/>
  </r>
  <r>
    <x v="86"/>
    <x v="1"/>
    <m/>
    <x v="3"/>
    <m/>
    <x v="3"/>
    <m/>
    <m/>
    <x v="2"/>
    <m/>
    <x v="2"/>
    <m/>
    <x v="2"/>
    <x v="4"/>
    <m/>
    <x v="2"/>
    <m/>
    <x v="4"/>
    <x v="0"/>
    <m/>
    <x v="2"/>
    <m/>
    <m/>
    <x v="2"/>
    <m/>
    <m/>
    <m/>
    <m/>
    <m/>
    <x v="2"/>
    <m/>
    <m/>
    <x v="2"/>
    <x v="2"/>
    <m/>
    <m/>
    <m/>
    <x v="2"/>
    <m/>
    <m/>
    <x v="2"/>
    <m/>
    <x v="2"/>
    <m/>
  </r>
  <r>
    <x v="87"/>
    <x v="1"/>
    <s v="N/A"/>
    <x v="0"/>
    <s v="angel investors"/>
    <x v="1"/>
    <s v="soccer facility "/>
    <s v="N/A"/>
    <x v="0"/>
    <s v="2 Agree"/>
    <x v="1"/>
    <s v="N/A"/>
    <x v="3"/>
    <x v="2"/>
    <s v="N/A"/>
    <x v="4"/>
    <s v="N/A"/>
    <x v="3"/>
    <x v="5"/>
    <s v="N/A"/>
    <x v="0"/>
    <s v="5 Strongly Disagree"/>
    <s v="N/A"/>
    <x v="1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0"/>
    <s v="website on"/>
  </r>
  <r>
    <x v="88"/>
    <x v="1"/>
    <s v="N/A"/>
    <x v="1"/>
    <s v="N/A"/>
    <x v="1"/>
    <s v="real time restaurant offers"/>
    <s v="N/A"/>
    <x v="1"/>
    <s v="4 Disagree"/>
    <x v="0"/>
    <s v="N/A"/>
    <x v="0"/>
    <x v="0"/>
    <s v="N/A"/>
    <x v="0"/>
    <s v="N/A"/>
    <x v="5"/>
    <x v="23"/>
    <s v="N/A"/>
    <x v="0"/>
    <s v="4 Disagree"/>
    <m/>
    <x v="1"/>
    <s v="200 billion"/>
    <s v="N/A"/>
    <s v="N/A"/>
    <s v="2 Lots (3+ industry competitors identified)"/>
    <s v="N/A"/>
    <x v="0"/>
    <s v="0 NO"/>
    <s v="N/A"/>
    <x v="0"/>
    <x v="0"/>
    <s v="N/A"/>
    <s v="N/A"/>
    <s v="N/A"/>
    <x v="7"/>
    <s v="1 million "/>
    <s v="angel investors"/>
    <x v="0"/>
    <s v="N/A"/>
    <x v="1"/>
    <s v="no website"/>
  </r>
  <r>
    <x v="89"/>
    <x v="1"/>
    <s v="N/A"/>
    <x v="1"/>
    <s v="N/A"/>
    <x v="1"/>
    <s v="baby products"/>
    <s v="N/A"/>
    <x v="0"/>
    <s v="2 Agree"/>
    <x v="1"/>
    <s v="N/A"/>
    <x v="0"/>
    <x v="1"/>
    <s v="N/A"/>
    <x v="1"/>
    <s v="N/A"/>
    <x v="1"/>
    <x v="24"/>
    <s v="N/A"/>
    <x v="0"/>
    <s v="5 Strongly Disagree"/>
    <s v="N/A"/>
    <x v="1"/>
    <s v="23 billion"/>
    <s v="N/A"/>
    <s v="N/A"/>
    <s v="2 Lots (3+ industry competitors identified)"/>
    <s v="N/A"/>
    <x v="0"/>
    <s v="1 Yes"/>
    <s v="N/A"/>
    <x v="1"/>
    <x v="0"/>
    <s v="N/A"/>
    <s v="N/A"/>
    <s v="N/A"/>
    <x v="7"/>
    <s v="N/A"/>
    <s v="N/A"/>
    <x v="0"/>
    <s v="N/A"/>
    <x v="0"/>
    <s v="website on"/>
  </r>
  <r>
    <x v="90"/>
    <x v="1"/>
    <s v="N/A"/>
    <x v="2"/>
    <s v="N/A"/>
    <x v="4"/>
    <s v="pattern-recognition analytics"/>
    <s v="N/A"/>
    <x v="1"/>
    <s v="5 Strongly Disagree"/>
    <x v="0"/>
    <s v="Not clear "/>
    <x v="1"/>
    <x v="3"/>
    <s v="N/A"/>
    <x v="0"/>
    <s v="N/A"/>
    <x v="3"/>
    <x v="5"/>
    <s v="N/A"/>
    <x v="0"/>
    <s v="1 Strongly Agree"/>
    <s v="N/A"/>
    <x v="0"/>
    <s v="N/A"/>
    <s v="N/A"/>
    <s v="N/A"/>
    <s v="2 Lots (3+ industry competitors identified)"/>
    <s v="Google, BMW, Facebook"/>
    <x v="0"/>
    <s v="0 NO"/>
    <s v="N/A"/>
    <x v="0"/>
    <x v="0"/>
    <s v="N/A"/>
    <s v="N/A"/>
    <s v="N/A"/>
    <x v="7"/>
    <s v="N/A"/>
    <s v="N/A"/>
    <x v="0"/>
    <s v="N/A"/>
    <x v="0"/>
    <s v="website on"/>
  </r>
  <r>
    <x v="91"/>
    <x v="1"/>
    <s v="N/A"/>
    <x v="0"/>
    <s v="Shark tank"/>
    <x v="1"/>
    <s v="mized drinks"/>
    <s v="N/A"/>
    <x v="0"/>
    <s v="2 Agree"/>
    <x v="1"/>
    <s v="N/A"/>
    <x v="0"/>
    <x v="1"/>
    <s v="N/A"/>
    <x v="0"/>
    <s v="N/A"/>
    <x v="1"/>
    <x v="25"/>
    <s v="N/A"/>
    <x v="0"/>
    <s v="4 Disagree"/>
    <s v="N/A"/>
    <x v="1"/>
    <s v="77 million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funded by shark tanks"/>
    <x v="0"/>
    <s v="N/A"/>
    <x v="0"/>
    <s v="website on"/>
  </r>
  <r>
    <x v="92"/>
    <x v="1"/>
    <s v="N/A"/>
    <x v="2"/>
    <s v="N/A"/>
    <x v="1"/>
    <s v="bakery"/>
    <s v="N/A"/>
    <x v="0"/>
    <s v="2 Agree"/>
    <x v="1"/>
    <s v="N/A"/>
    <x v="0"/>
    <x v="1"/>
    <s v="N/A"/>
    <x v="0"/>
    <s v="N/A"/>
    <x v="1"/>
    <x v="26"/>
    <s v="N/A"/>
    <x v="0"/>
    <s v="5 Strongly Disagree"/>
    <s v="N/A"/>
    <x v="1"/>
    <s v="6 trillions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 "/>
  </r>
  <r>
    <x v="93"/>
    <x v="1"/>
    <n v="950000"/>
    <x v="0"/>
    <s v="N/A"/>
    <x v="4"/>
    <s v="li-ion-batteries"/>
    <s v="N/A"/>
    <x v="1"/>
    <s v="5 Strongly Disagree"/>
    <x v="0"/>
    <s v="N/A"/>
    <x v="1"/>
    <x v="3"/>
    <s v="N/A"/>
    <x v="1"/>
    <s v="N/A"/>
    <x v="3"/>
    <x v="5"/>
    <s v="N/A"/>
    <x v="1"/>
    <s v="1 Strongly Agree"/>
    <s v="N/A"/>
    <x v="0"/>
    <s v="80 billion"/>
    <s v="N/A"/>
    <s v="N/A"/>
    <s v="2 Lots (3+ industry competitors identified)"/>
    <s v="N/A"/>
    <x v="1"/>
    <s v="1 Yes"/>
    <s v="N/A"/>
    <x v="0"/>
    <x v="0"/>
    <s v="N/A"/>
    <s v="N/A"/>
    <s v="N/A"/>
    <x v="4"/>
    <n v="950000"/>
    <s v="N/A"/>
    <x v="0"/>
    <s v="N/A"/>
    <x v="0"/>
    <s v="website on"/>
  </r>
  <r>
    <x v="94"/>
    <x v="1"/>
    <s v="N/A"/>
    <x v="2"/>
    <s v="N/A"/>
    <x v="1"/>
    <s v="games"/>
    <s v="N/A"/>
    <x v="1"/>
    <s v="5 Strongly Disagree"/>
    <x v="1"/>
    <s v="N/A"/>
    <x v="3"/>
    <x v="2"/>
    <s v="N/A"/>
    <x v="0"/>
    <s v="N/A"/>
    <x v="3"/>
    <x v="5"/>
    <s v="N/A"/>
    <x v="0"/>
    <s v="2 Agree"/>
    <s v="N/A"/>
    <x v="1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1"/>
    <s v="no website"/>
  </r>
  <r>
    <x v="95"/>
    <x v="1"/>
    <s v="N/A"/>
    <x v="1"/>
    <s v="N/A"/>
    <x v="1"/>
    <s v="billboards"/>
    <s v="N/A"/>
    <x v="0"/>
    <s v="1 Strongly Agree"/>
    <x v="1"/>
    <s v="N/A"/>
    <x v="0"/>
    <x v="1"/>
    <s v="N/A"/>
    <x v="0"/>
    <s v="N/A"/>
    <x v="1"/>
    <x v="27"/>
    <s v="N/A"/>
    <x v="0"/>
    <s v="5 Strongly Disagree"/>
    <s v="N/A"/>
    <x v="0"/>
    <s v="N/A"/>
    <s v="N/A"/>
    <s v="N/A"/>
    <s v="2 Lots (3+ industry competitors identified)"/>
    <s v="N/A"/>
    <x v="3"/>
    <s v="0 NO"/>
    <s v="N/A"/>
    <x v="0"/>
    <x v="0"/>
    <s v="N/A"/>
    <s v="N/A"/>
    <s v="N/A"/>
    <x v="7"/>
    <s v="N/A"/>
    <s v="N/A"/>
    <x v="0"/>
    <s v="N/A"/>
    <x v="0"/>
    <s v="website on"/>
  </r>
  <r>
    <x v="96"/>
    <x v="1"/>
    <s v="N/A"/>
    <x v="1"/>
    <s v="N/A"/>
    <x v="2"/>
    <s v="microbiome"/>
    <s v="N/A"/>
    <x v="1"/>
    <s v="5 Strongly Disagree"/>
    <x v="0"/>
    <s v="N/A"/>
    <x v="1"/>
    <x v="3"/>
    <s v="N/A"/>
    <x v="1"/>
    <s v="N/A"/>
    <x v="5"/>
    <x v="5"/>
    <s v="N/A"/>
    <x v="0"/>
    <s v="5 Strongly Disagree"/>
    <s v="N/A"/>
    <x v="0"/>
    <s v="11Billion"/>
    <s v="N/A"/>
    <s v="N/A"/>
    <s v="2 Lots (3+ industry competitors identified)"/>
    <s v="N/A"/>
    <x v="1"/>
    <s v="0 NO"/>
    <s v="N/A"/>
    <x v="0"/>
    <x v="0"/>
    <s v="N/A"/>
    <s v="N/A"/>
    <s v="N/A"/>
    <x v="7"/>
    <s v="N/A"/>
    <s v="N/A"/>
    <x v="1"/>
    <s v="N/A"/>
    <x v="0"/>
    <s v="website on"/>
  </r>
  <r>
    <x v="97"/>
    <x v="1"/>
    <s v="N/A"/>
    <x v="1"/>
    <s v="N/A"/>
    <x v="4"/>
    <s v="speed advanced hardware"/>
    <s v="N/A"/>
    <x v="1"/>
    <s v="5 Strongly Disagree"/>
    <x v="0"/>
    <s v="N/A"/>
    <x v="0"/>
    <x v="0"/>
    <s v="N/A"/>
    <x v="1"/>
    <s v="N/A"/>
    <x v="3"/>
    <x v="5"/>
    <s v="N/A"/>
    <x v="0"/>
    <s v="1 Strongly Agree"/>
    <s v="N/A"/>
    <x v="0"/>
    <s v="N/A"/>
    <s v="N/A"/>
    <s v="N/A"/>
    <s v="2 Lots (3+ industry competitors identified)"/>
    <s v="N/A"/>
    <x v="0"/>
    <s v="0 NO"/>
    <s v="N/A"/>
    <x v="0"/>
    <x v="0"/>
    <s v="N/A"/>
    <s v="N/A"/>
    <s v="N/A"/>
    <x v="7"/>
    <s v="N/A"/>
    <s v="N/A"/>
    <x v="0"/>
    <s v="N/A"/>
    <x v="0"/>
    <s v="website on"/>
  </r>
  <r>
    <x v="98"/>
    <x v="1"/>
    <s v="N/A"/>
    <x v="1"/>
    <s v="N/A"/>
    <x v="4"/>
    <s v="platform to organize social network "/>
    <s v="N/A"/>
    <x v="1"/>
    <s v="2 Agree"/>
    <x v="0"/>
    <s v="N/A"/>
    <x v="1"/>
    <x v="5"/>
    <s v="N/A"/>
    <x v="0"/>
    <s v="N/A"/>
    <x v="3"/>
    <x v="5"/>
    <s v="N/A"/>
    <x v="0"/>
    <s v="3 Neutral"/>
    <s v="N/A"/>
    <x v="0"/>
    <s v="136 billion"/>
    <s v="N/A"/>
    <s v="N/A"/>
    <s v="2 Lots (3+ industry competitors identified)"/>
    <s v="N/A"/>
    <x v="3"/>
    <s v="0 NO"/>
    <s v="N/A"/>
    <x v="0"/>
    <x v="0"/>
    <s v="N/A"/>
    <s v="N/A"/>
    <s v="N/A"/>
    <x v="7"/>
    <s v="200 K"/>
    <s v="debt (techcrunch) "/>
    <x v="0"/>
    <s v="N/A"/>
    <x v="0"/>
    <s v="website on"/>
  </r>
  <r>
    <x v="98"/>
    <x v="1"/>
    <s v="N/A"/>
    <x v="1"/>
    <s v="N/A"/>
    <x v="4"/>
    <s v="platform to organize social network "/>
    <s v="N/A"/>
    <x v="1"/>
    <s v="2 Agree"/>
    <x v="0"/>
    <s v="N/A"/>
    <x v="1"/>
    <x v="5"/>
    <s v="N/A"/>
    <x v="0"/>
    <s v="N/A"/>
    <x v="3"/>
    <x v="5"/>
    <s v="N/A"/>
    <x v="0"/>
    <s v="3 Neutral"/>
    <s v="N/A"/>
    <x v="0"/>
    <s v="136 billion"/>
    <s v="N/A"/>
    <s v="N/A"/>
    <s v="2 Lots (3+ industry competitors identified)"/>
    <s v="N/A"/>
    <x v="3"/>
    <s v="0 NO"/>
    <s v="N/A"/>
    <x v="0"/>
    <x v="0"/>
    <s v="N/A"/>
    <s v="N/A"/>
    <s v="N/A"/>
    <x v="7"/>
    <s v="200 K"/>
    <s v="debt (techcrunch) "/>
    <x v="0"/>
    <s v="N/A"/>
    <x v="0"/>
    <s v="website 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8" firstHeaderRow="1" firstDataRow="2" firstDataCol="1"/>
  <pivotFields count="44">
    <pivotField dataField="1" showAll="0">
      <items count="100">
        <item x="38"/>
        <item x="37"/>
        <item x="7"/>
        <item x="43"/>
        <item x="0"/>
        <item x="39"/>
        <item x="40"/>
        <item x="41"/>
        <item x="42"/>
        <item x="44"/>
        <item x="45"/>
        <item x="46"/>
        <item x="47"/>
        <item x="48"/>
        <item x="49"/>
        <item x="50"/>
        <item x="51"/>
        <item x="52"/>
        <item x="2"/>
        <item x="53"/>
        <item x="55"/>
        <item x="54"/>
        <item x="56"/>
        <item x="57"/>
        <item x="58"/>
        <item x="59"/>
        <item x="60"/>
        <item x="61"/>
        <item x="63"/>
        <item x="4"/>
        <item x="64"/>
        <item x="65"/>
        <item x="62"/>
        <item x="66"/>
        <item x="79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1"/>
        <item x="82"/>
        <item x="5"/>
        <item x="83"/>
        <item x="85"/>
        <item x="84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3"/>
        <item x="6"/>
        <item x="8"/>
        <item x="9"/>
        <item x="1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>
      <items count="6">
        <item x="1"/>
        <item x="2"/>
        <item x="0"/>
        <item x="4"/>
        <item x="3"/>
        <item t="default"/>
      </items>
    </pivotField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>
      <items count="4">
        <item x="1"/>
        <item x="0"/>
        <item x="2"/>
        <item t="default"/>
      </items>
    </pivotField>
    <pivotField showAll="0"/>
    <pivotField showAll="0">
      <items count="5">
        <item x="3"/>
        <item x="1"/>
        <item x="0"/>
        <item x="2"/>
        <item t="default"/>
      </items>
    </pivotField>
    <pivotField showAll="0">
      <items count="7">
        <item x="1"/>
        <item x="0"/>
        <item x="5"/>
        <item x="3"/>
        <item x="2"/>
        <item x="4"/>
        <item t="default"/>
      </items>
    </pivotField>
    <pivotField showAll="0"/>
    <pivotField showAll="0">
      <items count="6">
        <item x="4"/>
        <item x="3"/>
        <item x="0"/>
        <item x="1"/>
        <item x="2"/>
        <item t="default"/>
      </items>
    </pivotField>
    <pivotField showAll="0"/>
    <pivotField showAll="0">
      <items count="7">
        <item x="3"/>
        <item x="5"/>
        <item x="0"/>
        <item x="1"/>
        <item x="2"/>
        <item x="4"/>
        <item t="default"/>
      </items>
    </pivotField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>
      <items count="5">
        <item x="3"/>
        <item x="0"/>
        <item x="1"/>
        <item x="2"/>
        <item t="default"/>
      </items>
    </pivotField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>
      <items count="9">
        <item x="7"/>
        <item x="6"/>
        <item x="3"/>
        <item x="5"/>
        <item x="1"/>
        <item x="4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3"/>
        <item x="2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42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ount of Company" fld="0" subtotal="count" baseField="0" baseItem="0"/>
  </dataFields>
  <pivotTableStyleInfo name="PivotStyleMedium7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le2" displayName="Table2" ref="A1:AR102" totalsRowShown="0">
  <autoFilter ref="A1:AR102"/>
  <tableColumns count="44">
    <tableColumn id="1" name="Company"/>
    <tableColumn id="2" name="List Funded"/>
    <tableColumn id="3" name="Comments Funding"/>
    <tableColumn id="4" name="Stage"/>
    <tableColumn id="5" name="Comments Stage"/>
    <tableColumn id="6" name="Type of Business"/>
    <tableColumn id="7" name="Business Especifics"/>
    <tableColumn id="8" name="Comments Type of Business"/>
    <tableColumn id="9" name="Problem to solve"/>
    <tableColumn id="10" name="The Problem is easy to solve"/>
    <tableColumn id="11" name="Do they state the problem"/>
    <tableColumn id="12" name="Comments"/>
    <tableColumn id="13" name="Product"/>
    <tableColumn id="14" name="Product is completely developed"/>
    <tableColumn id="15" name="Comments2"/>
    <tableColumn id="16" name="Team"/>
    <tableColumn id="17" name="Comments3"/>
    <tableColumn id="18" name="Sales"/>
    <tableColumn id="19" name="Amount"/>
    <tableColumn id="20" name="Comments4"/>
    <tableColumn id="21" name="IP"/>
    <tableColumn id="22" name="Strong IP framework"/>
    <tableColumn id="23" name="Comments5"/>
    <tableColumn id="24" name="Target Market"/>
    <tableColumn id="25" name="Size of Target market"/>
    <tableColumn id="26" name="Share of target market"/>
    <tableColumn id="27" name="Comments6"/>
    <tableColumn id="28" name="Competition"/>
    <tableColumn id="29" name="Comments7"/>
    <tableColumn id="30" name="Competitive Advantage"/>
    <tableColumn id="31" name="Clear Competitive advantage"/>
    <tableColumn id="32" name="Comments8"/>
    <tableColumn id="33" name="Financials"/>
    <tableColumn id="34" name="Risk management plan"/>
    <tableColumn id="35" name="Severity"/>
    <tableColumn id="36" name="Likelihood"/>
    <tableColumn id="37" name="Comments9"/>
    <tableColumn id="38" name="Fundraise"/>
    <tableColumn id="39" name="Amount10"/>
    <tableColumn id="40" name="Comments11"/>
    <tableColumn id="41" name="Exit Plan"/>
    <tableColumn id="42" name="Comments12"/>
    <tableColumn id="43" name="Currently in business"/>
    <tableColumn id="44" name="Comments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1"/>
  <sheetViews>
    <sheetView tabSelected="1" workbookViewId="0">
      <selection activeCell="G5" sqref="G5"/>
    </sheetView>
  </sheetViews>
  <sheetFormatPr defaultColWidth="11.42578125" defaultRowHeight="12.75"/>
  <cols>
    <col min="1" max="1" width="11.42578125" style="37"/>
    <col min="2" max="2" width="14.42578125" customWidth="1"/>
    <col min="3" max="3" width="16.140625" customWidth="1"/>
    <col min="5" max="5" width="36.28515625" customWidth="1"/>
    <col min="9" max="9" width="11.42578125" style="37"/>
    <col min="10" max="10" width="10.85546875" style="33"/>
    <col min="12" max="12" width="41" customWidth="1"/>
    <col min="16" max="16" width="11.42578125" style="37"/>
  </cols>
  <sheetData>
    <row r="1" spans="1:16">
      <c r="A1" s="45" t="s">
        <v>399</v>
      </c>
      <c r="B1" s="45"/>
      <c r="C1" s="45"/>
      <c r="D1" s="45"/>
      <c r="E1" s="45"/>
      <c r="F1" s="45"/>
    </row>
    <row r="2" spans="1:16">
      <c r="A2" s="45"/>
      <c r="B2" s="45"/>
      <c r="C2" s="45"/>
      <c r="D2" s="45"/>
      <c r="E2" s="45"/>
      <c r="F2" s="45"/>
    </row>
    <row r="3" spans="1:16">
      <c r="A3" s="45"/>
      <c r="B3" s="45"/>
      <c r="C3" s="45"/>
      <c r="D3" s="45"/>
      <c r="E3" s="45"/>
      <c r="F3" s="45"/>
    </row>
    <row r="4" spans="1:16">
      <c r="E4" t="s">
        <v>400</v>
      </c>
    </row>
    <row r="7" spans="1:16">
      <c r="B7" s="1" t="s">
        <v>358</v>
      </c>
      <c r="C7" s="2"/>
      <c r="E7" s="19" t="s">
        <v>381</v>
      </c>
      <c r="F7" s="20" t="s">
        <v>53</v>
      </c>
      <c r="G7" s="20" t="s">
        <v>21</v>
      </c>
      <c r="H7" s="19" t="s">
        <v>379</v>
      </c>
      <c r="I7" s="38"/>
      <c r="J7" s="32"/>
      <c r="L7" s="19" t="s">
        <v>388</v>
      </c>
      <c r="M7" s="20" t="s">
        <v>53</v>
      </c>
      <c r="N7" s="20" t="s">
        <v>21</v>
      </c>
      <c r="O7" s="19" t="s">
        <v>379</v>
      </c>
      <c r="P7" s="38"/>
    </row>
    <row r="8" spans="1:16">
      <c r="B8" s="3" t="s">
        <v>351</v>
      </c>
      <c r="C8" s="4">
        <v>635</v>
      </c>
      <c r="E8" s="21" t="s">
        <v>60</v>
      </c>
      <c r="F8" s="22">
        <v>4</v>
      </c>
      <c r="G8" s="22">
        <v>16</v>
      </c>
      <c r="H8" s="22">
        <v>20</v>
      </c>
      <c r="I8" s="39">
        <f>F8/H8</f>
        <v>0.2</v>
      </c>
      <c r="L8" s="11" t="s">
        <v>125</v>
      </c>
      <c r="M8" s="14">
        <v>1</v>
      </c>
      <c r="N8" s="14">
        <v>5</v>
      </c>
      <c r="O8" s="14">
        <v>6</v>
      </c>
      <c r="P8" s="39">
        <f t="shared" ref="P8:P13" si="0">M8/O8</f>
        <v>0.16666666666666666</v>
      </c>
    </row>
    <row r="9" spans="1:16">
      <c r="B9" s="3" t="s">
        <v>359</v>
      </c>
      <c r="C9" s="4">
        <v>38</v>
      </c>
      <c r="E9" s="21" t="s">
        <v>44</v>
      </c>
      <c r="F9" s="22">
        <v>30</v>
      </c>
      <c r="G9" s="22">
        <v>10</v>
      </c>
      <c r="H9" s="22">
        <v>40</v>
      </c>
      <c r="I9" s="39">
        <f>F9/H9</f>
        <v>0.75</v>
      </c>
      <c r="L9" s="11" t="s">
        <v>76</v>
      </c>
      <c r="M9" s="14">
        <v>2</v>
      </c>
      <c r="N9" s="14">
        <v>6</v>
      </c>
      <c r="O9" s="14">
        <v>8</v>
      </c>
      <c r="P9" s="39">
        <f t="shared" si="0"/>
        <v>0.25</v>
      </c>
    </row>
    <row r="10" spans="1:16">
      <c r="B10" s="5" t="s">
        <v>361</v>
      </c>
      <c r="C10" s="6">
        <f>C8-C9</f>
        <v>597</v>
      </c>
      <c r="E10" s="21" t="s">
        <v>23</v>
      </c>
      <c r="F10" s="22">
        <v>2</v>
      </c>
      <c r="G10" s="22">
        <v>26</v>
      </c>
      <c r="H10" s="22">
        <v>28</v>
      </c>
      <c r="I10" s="39">
        <f>F10/H10</f>
        <v>7.1428571428571425E-2</v>
      </c>
      <c r="L10" s="11" t="s">
        <v>32</v>
      </c>
      <c r="M10" s="14">
        <v>9</v>
      </c>
      <c r="N10" s="14">
        <v>28</v>
      </c>
      <c r="O10" s="14">
        <v>37</v>
      </c>
      <c r="P10" s="39">
        <f t="shared" si="0"/>
        <v>0.24324324324324326</v>
      </c>
    </row>
    <row r="11" spans="1:16" ht="26.25" thickBot="1">
      <c r="B11" s="35" t="s">
        <v>398</v>
      </c>
      <c r="C11" s="36">
        <v>101</v>
      </c>
      <c r="E11" s="21" t="s">
        <v>378</v>
      </c>
      <c r="F11" s="22">
        <v>2</v>
      </c>
      <c r="G11" s="22">
        <v>11</v>
      </c>
      <c r="H11" s="22">
        <v>13</v>
      </c>
      <c r="I11" s="39">
        <f>F11/H11</f>
        <v>0.15384615384615385</v>
      </c>
      <c r="L11" s="31" t="s">
        <v>48</v>
      </c>
      <c r="M11" s="14">
        <v>21</v>
      </c>
      <c r="N11" s="14">
        <v>13</v>
      </c>
      <c r="O11" s="14">
        <v>34</v>
      </c>
      <c r="P11" s="39">
        <f t="shared" si="0"/>
        <v>0.61764705882352944</v>
      </c>
    </row>
    <row r="12" spans="1:16" ht="14.25" thickTop="1" thickBot="1">
      <c r="E12" s="23" t="s">
        <v>379</v>
      </c>
      <c r="F12" s="24">
        <v>38</v>
      </c>
      <c r="G12" s="24">
        <v>63</v>
      </c>
      <c r="H12" s="24">
        <v>101</v>
      </c>
      <c r="L12" s="11" t="s">
        <v>378</v>
      </c>
      <c r="M12" s="14">
        <v>5</v>
      </c>
      <c r="N12" s="14">
        <v>11</v>
      </c>
      <c r="O12" s="14">
        <v>16</v>
      </c>
      <c r="P12" s="39">
        <f t="shared" si="0"/>
        <v>0.3125</v>
      </c>
    </row>
    <row r="13" spans="1:16" ht="13.5" thickTop="1">
      <c r="B13" s="1" t="s">
        <v>362</v>
      </c>
      <c r="C13" s="2"/>
      <c r="L13" s="23" t="s">
        <v>379</v>
      </c>
      <c r="M13" s="24">
        <v>38</v>
      </c>
      <c r="N13" s="24">
        <v>63</v>
      </c>
      <c r="O13" s="24">
        <v>101</v>
      </c>
      <c r="P13" s="39">
        <f t="shared" si="0"/>
        <v>0.37623762376237624</v>
      </c>
    </row>
    <row r="14" spans="1:16">
      <c r="B14" s="3" t="s">
        <v>351</v>
      </c>
      <c r="C14" s="4">
        <f>C9</f>
        <v>38</v>
      </c>
    </row>
    <row r="15" spans="1:16">
      <c r="B15" s="3" t="s">
        <v>352</v>
      </c>
      <c r="C15" s="7" t="e">
        <f>AVERAGE(#REF!)</f>
        <v>#REF!</v>
      </c>
    </row>
    <row r="16" spans="1:16">
      <c r="B16" s="3" t="s">
        <v>353</v>
      </c>
      <c r="C16" s="7" t="e">
        <f>MEDIAN(#REF!)</f>
        <v>#REF!</v>
      </c>
      <c r="E16" s="19" t="s">
        <v>382</v>
      </c>
      <c r="F16" s="20" t="s">
        <v>53</v>
      </c>
      <c r="G16" s="20" t="s">
        <v>21</v>
      </c>
      <c r="H16" s="19" t="s">
        <v>379</v>
      </c>
      <c r="I16" s="38"/>
      <c r="J16" s="32"/>
      <c r="L16" s="19" t="s">
        <v>389</v>
      </c>
      <c r="M16" s="20" t="s">
        <v>53</v>
      </c>
      <c r="N16" s="20" t="s">
        <v>21</v>
      </c>
      <c r="O16" s="19" t="s">
        <v>379</v>
      </c>
      <c r="P16" s="38"/>
    </row>
    <row r="17" spans="1:16">
      <c r="B17" s="3" t="s">
        <v>354</v>
      </c>
      <c r="C17" s="4" t="e">
        <f>MODE(#REF!)</f>
        <v>#REF!</v>
      </c>
      <c r="E17" s="11" t="s">
        <v>45</v>
      </c>
      <c r="F17" s="14">
        <v>21</v>
      </c>
      <c r="G17" s="14">
        <v>21</v>
      </c>
      <c r="H17" s="14">
        <v>42</v>
      </c>
      <c r="I17" s="39">
        <f>F17/H17</f>
        <v>0.5</v>
      </c>
      <c r="L17" s="11" t="s">
        <v>43</v>
      </c>
      <c r="M17" s="14">
        <v>10</v>
      </c>
      <c r="N17" s="14">
        <v>28</v>
      </c>
      <c r="O17" s="14">
        <v>38</v>
      </c>
      <c r="P17" s="39">
        <f t="shared" ref="P17:P22" si="1">M17/O17</f>
        <v>0.26315789473684209</v>
      </c>
    </row>
    <row r="18" spans="1:16">
      <c r="B18" s="3" t="s">
        <v>355</v>
      </c>
      <c r="C18" s="4" t="e">
        <f>_xlfn.STDEV.S(#REF!)</f>
        <v>#REF!</v>
      </c>
      <c r="E18" s="11" t="s">
        <v>93</v>
      </c>
      <c r="F18" s="14">
        <v>8</v>
      </c>
      <c r="G18" s="14">
        <v>4</v>
      </c>
      <c r="H18" s="14">
        <v>12</v>
      </c>
      <c r="I18" s="39">
        <f>F18/H18</f>
        <v>0.66666666666666663</v>
      </c>
      <c r="L18" s="11" t="s">
        <v>33</v>
      </c>
      <c r="M18" s="14">
        <v>7</v>
      </c>
      <c r="N18" s="14">
        <v>5</v>
      </c>
      <c r="O18" s="14">
        <v>12</v>
      </c>
      <c r="P18" s="39">
        <f t="shared" si="1"/>
        <v>0.58333333333333337</v>
      </c>
    </row>
    <row r="19" spans="1:16">
      <c r="B19" s="3" t="s">
        <v>356</v>
      </c>
      <c r="C19" s="8" t="e">
        <f>_xlfn.VAR.S(#REF!)</f>
        <v>#REF!</v>
      </c>
      <c r="E19" s="11" t="s">
        <v>54</v>
      </c>
      <c r="F19" s="14">
        <v>2</v>
      </c>
      <c r="G19" s="14">
        <v>3</v>
      </c>
      <c r="H19" s="14">
        <v>5</v>
      </c>
      <c r="I19" s="39">
        <f>F19/H19</f>
        <v>0.4</v>
      </c>
      <c r="L19" s="11" t="s">
        <v>57</v>
      </c>
      <c r="M19" s="14">
        <v>5</v>
      </c>
      <c r="N19" s="14">
        <v>6</v>
      </c>
      <c r="O19" s="14">
        <v>11</v>
      </c>
      <c r="P19" s="39">
        <f t="shared" si="1"/>
        <v>0.45454545454545453</v>
      </c>
    </row>
    <row r="20" spans="1:16">
      <c r="B20" s="3" t="s">
        <v>363</v>
      </c>
      <c r="C20" s="7" t="e">
        <f>MAX(#REF!)</f>
        <v>#REF!</v>
      </c>
      <c r="E20" s="11" t="s">
        <v>24</v>
      </c>
      <c r="F20" s="14">
        <v>3</v>
      </c>
      <c r="G20" s="14">
        <v>24</v>
      </c>
      <c r="H20" s="14">
        <v>27</v>
      </c>
      <c r="I20" s="39">
        <f>F20/H20</f>
        <v>0.1111111111111111</v>
      </c>
      <c r="L20" s="11" t="s">
        <v>49</v>
      </c>
      <c r="M20" s="14">
        <v>7</v>
      </c>
      <c r="N20" s="14">
        <v>9</v>
      </c>
      <c r="O20" s="14">
        <v>16</v>
      </c>
      <c r="P20" s="39">
        <f t="shared" si="1"/>
        <v>0.4375</v>
      </c>
    </row>
    <row r="21" spans="1:16">
      <c r="B21" s="3" t="s">
        <v>364</v>
      </c>
      <c r="C21" s="7" t="e">
        <f>MIN(#REF!)</f>
        <v>#REF!</v>
      </c>
      <c r="E21" s="27" t="s">
        <v>378</v>
      </c>
      <c r="F21" s="28">
        <v>4</v>
      </c>
      <c r="G21" s="28">
        <v>11</v>
      </c>
      <c r="H21" s="28">
        <v>15</v>
      </c>
      <c r="I21" s="40"/>
      <c r="J21" s="34"/>
      <c r="L21" s="11" t="s">
        <v>67</v>
      </c>
      <c r="M21" s="14">
        <v>4</v>
      </c>
      <c r="N21" s="14">
        <v>2</v>
      </c>
      <c r="O21" s="14">
        <v>6</v>
      </c>
      <c r="P21" s="39">
        <f t="shared" si="1"/>
        <v>0.66666666666666663</v>
      </c>
    </row>
    <row r="22" spans="1:16">
      <c r="B22" s="5" t="s">
        <v>357</v>
      </c>
      <c r="C22" s="9" t="e">
        <f>C20-C21</f>
        <v>#REF!</v>
      </c>
      <c r="E22" s="25" t="s">
        <v>379</v>
      </c>
      <c r="F22" s="26">
        <v>38</v>
      </c>
      <c r="G22" s="26">
        <v>63</v>
      </c>
      <c r="H22" s="26">
        <v>101</v>
      </c>
      <c r="L22" s="11" t="s">
        <v>378</v>
      </c>
      <c r="M22" s="14">
        <v>5</v>
      </c>
      <c r="N22" s="14">
        <v>13</v>
      </c>
      <c r="O22" s="14">
        <v>18</v>
      </c>
      <c r="P22" s="39">
        <f t="shared" si="1"/>
        <v>0.27777777777777779</v>
      </c>
    </row>
    <row r="23" spans="1:16">
      <c r="L23" s="11" t="s">
        <v>379</v>
      </c>
      <c r="M23" s="14">
        <v>38</v>
      </c>
      <c r="N23" s="14">
        <v>63</v>
      </c>
      <c r="O23" s="14">
        <v>101</v>
      </c>
    </row>
    <row r="27" spans="1:16">
      <c r="E27" s="19" t="s">
        <v>384</v>
      </c>
      <c r="F27" s="20" t="s">
        <v>53</v>
      </c>
      <c r="G27" s="20" t="s">
        <v>21</v>
      </c>
      <c r="H27" s="19" t="s">
        <v>379</v>
      </c>
      <c r="I27" s="38"/>
      <c r="J27" s="32"/>
      <c r="L27" s="19" t="s">
        <v>390</v>
      </c>
      <c r="M27" s="20" t="s">
        <v>53</v>
      </c>
      <c r="N27" s="20" t="s">
        <v>21</v>
      </c>
      <c r="O27" s="19" t="s">
        <v>379</v>
      </c>
      <c r="P27" s="38"/>
    </row>
    <row r="28" spans="1:16">
      <c r="A28" s="42" t="s">
        <v>53</v>
      </c>
      <c r="B28" s="37"/>
      <c r="E28" t="s">
        <v>27</v>
      </c>
      <c r="F28">
        <v>5</v>
      </c>
      <c r="G28">
        <v>16</v>
      </c>
      <c r="H28">
        <v>21</v>
      </c>
      <c r="I28" s="39">
        <f>F28/H28</f>
        <v>0.23809523809523808</v>
      </c>
      <c r="L28" s="11" t="s">
        <v>34</v>
      </c>
      <c r="M28" s="14">
        <v>21</v>
      </c>
      <c r="N28" s="14">
        <v>37</v>
      </c>
      <c r="O28" s="14">
        <v>58</v>
      </c>
      <c r="P28" s="39">
        <f>M28/O28</f>
        <v>0.36206896551724138</v>
      </c>
    </row>
    <row r="29" spans="1:16">
      <c r="A29" s="39">
        <v>0.67</v>
      </c>
      <c r="B29" s="44" t="s">
        <v>4</v>
      </c>
      <c r="E29" t="s">
        <v>71</v>
      </c>
      <c r="F29">
        <v>29</v>
      </c>
      <c r="G29">
        <v>36</v>
      </c>
      <c r="H29">
        <v>65</v>
      </c>
      <c r="I29" s="39">
        <f>F29/H29</f>
        <v>0.44615384615384618</v>
      </c>
      <c r="L29" s="11" t="s">
        <v>73</v>
      </c>
      <c r="M29" s="14">
        <v>12</v>
      </c>
      <c r="N29" s="14">
        <v>15</v>
      </c>
      <c r="O29" s="14">
        <v>27</v>
      </c>
      <c r="P29" s="39">
        <f>M29/O29</f>
        <v>0.44444444444444442</v>
      </c>
    </row>
    <row r="30" spans="1:16">
      <c r="A30" s="39">
        <v>0.62</v>
      </c>
      <c r="B30" s="11" t="s">
        <v>405</v>
      </c>
      <c r="E30" t="s">
        <v>378</v>
      </c>
      <c r="F30">
        <v>4</v>
      </c>
      <c r="G30">
        <v>11</v>
      </c>
      <c r="H30">
        <v>15</v>
      </c>
      <c r="I30" s="39">
        <f>F30/H30</f>
        <v>0.26666666666666666</v>
      </c>
      <c r="L30" s="11" t="s">
        <v>378</v>
      </c>
      <c r="M30" s="14">
        <v>5</v>
      </c>
      <c r="N30" s="14">
        <v>11</v>
      </c>
      <c r="O30" s="14">
        <v>16</v>
      </c>
      <c r="P30" s="39">
        <f>M30/O30</f>
        <v>0.3125</v>
      </c>
    </row>
    <row r="31" spans="1:16" ht="13.5" thickBot="1">
      <c r="A31" s="39">
        <v>0.59</v>
      </c>
      <c r="B31" s="11" t="s">
        <v>404</v>
      </c>
      <c r="E31" s="29" t="s">
        <v>379</v>
      </c>
      <c r="F31" s="30">
        <v>38</v>
      </c>
      <c r="G31" s="30">
        <v>63</v>
      </c>
      <c r="H31" s="30">
        <v>101</v>
      </c>
      <c r="I31" s="39">
        <f>F31/H31</f>
        <v>0.37623762376237624</v>
      </c>
      <c r="J31" s="34"/>
      <c r="L31" s="11" t="s">
        <v>379</v>
      </c>
      <c r="M31" s="14">
        <v>38</v>
      </c>
      <c r="N31" s="14">
        <v>63</v>
      </c>
      <c r="O31" s="14">
        <v>101</v>
      </c>
      <c r="P31" s="39">
        <f>M31/O31</f>
        <v>0.37623762376237624</v>
      </c>
    </row>
    <row r="32" spans="1:16">
      <c r="A32" s="39">
        <v>0.56999999999999995</v>
      </c>
      <c r="B32" s="44" t="s">
        <v>411</v>
      </c>
      <c r="P32" s="41" t="s">
        <v>400</v>
      </c>
    </row>
    <row r="33" spans="1:16">
      <c r="A33" s="39">
        <v>0.56000000000000005</v>
      </c>
      <c r="B33" s="44" t="s">
        <v>410</v>
      </c>
      <c r="P33" s="41" t="s">
        <v>400</v>
      </c>
    </row>
    <row r="34" spans="1:16">
      <c r="A34" s="39">
        <v>0.51</v>
      </c>
      <c r="B34" s="11" t="s">
        <v>401</v>
      </c>
      <c r="E34" s="19" t="s">
        <v>385</v>
      </c>
      <c r="F34" s="20" t="s">
        <v>53</v>
      </c>
      <c r="G34" s="20" t="s">
        <v>21</v>
      </c>
      <c r="H34" s="19" t="s">
        <v>379</v>
      </c>
      <c r="I34" s="38"/>
      <c r="J34" s="32"/>
      <c r="L34" s="19" t="s">
        <v>391</v>
      </c>
      <c r="M34" s="20" t="s">
        <v>53</v>
      </c>
      <c r="N34" s="20" t="s">
        <v>21</v>
      </c>
      <c r="O34" s="19" t="s">
        <v>379</v>
      </c>
      <c r="P34" s="38"/>
    </row>
    <row r="35" spans="1:16">
      <c r="A35" s="39">
        <v>0.5</v>
      </c>
      <c r="B35" s="11" t="s">
        <v>402</v>
      </c>
      <c r="E35" s="11" t="s">
        <v>29</v>
      </c>
      <c r="F35" s="14">
        <v>9</v>
      </c>
      <c r="G35" s="14">
        <v>28</v>
      </c>
      <c r="H35" s="14">
        <v>37</v>
      </c>
      <c r="I35" s="39">
        <f>F35/H35</f>
        <v>0.24324324324324326</v>
      </c>
      <c r="L35" s="11" t="s">
        <v>50</v>
      </c>
      <c r="M35" s="14">
        <v>15</v>
      </c>
      <c r="N35" s="14">
        <v>24</v>
      </c>
      <c r="O35" s="14">
        <v>39</v>
      </c>
      <c r="P35" s="39">
        <f>M35/O35</f>
        <v>0.38461538461538464</v>
      </c>
    </row>
    <row r="36" spans="1:16">
      <c r="A36" s="39">
        <v>0.49</v>
      </c>
      <c r="B36" s="11" t="s">
        <v>13</v>
      </c>
      <c r="E36" s="11" t="s">
        <v>40</v>
      </c>
      <c r="F36" s="14">
        <v>25</v>
      </c>
      <c r="G36" s="14">
        <v>24</v>
      </c>
      <c r="H36" s="14">
        <v>49</v>
      </c>
      <c r="I36" s="39">
        <f>F36/H36</f>
        <v>0.51020408163265307</v>
      </c>
      <c r="L36" s="11" t="s">
        <v>36</v>
      </c>
      <c r="M36" s="14">
        <v>18</v>
      </c>
      <c r="N36" s="14">
        <v>28</v>
      </c>
      <c r="O36" s="14">
        <v>46</v>
      </c>
      <c r="P36" s="39">
        <f>M36/O36</f>
        <v>0.39130434782608697</v>
      </c>
    </row>
    <row r="37" spans="1:16">
      <c r="A37" s="39">
        <v>0.48</v>
      </c>
      <c r="B37" s="11" t="s">
        <v>403</v>
      </c>
      <c r="E37" s="11" t="s">
        <v>378</v>
      </c>
      <c r="F37" s="14">
        <v>4</v>
      </c>
      <c r="G37" s="14">
        <v>11</v>
      </c>
      <c r="H37" s="14">
        <v>15</v>
      </c>
      <c r="I37" s="39">
        <f>F37/H37</f>
        <v>0.26666666666666666</v>
      </c>
      <c r="L37" s="11" t="s">
        <v>378</v>
      </c>
      <c r="M37" s="14">
        <v>5</v>
      </c>
      <c r="N37" s="14">
        <v>11</v>
      </c>
      <c r="O37" s="14">
        <v>16</v>
      </c>
      <c r="P37" s="39">
        <f>M37/O37</f>
        <v>0.3125</v>
      </c>
    </row>
    <row r="38" spans="1:16">
      <c r="A38" s="39">
        <v>0.45</v>
      </c>
      <c r="B38" s="44" t="s">
        <v>412</v>
      </c>
      <c r="E38" s="11" t="s">
        <v>379</v>
      </c>
      <c r="F38" s="14">
        <v>38</v>
      </c>
      <c r="G38" s="14">
        <v>63</v>
      </c>
      <c r="H38" s="14">
        <v>101</v>
      </c>
      <c r="I38" s="39">
        <f>F38/H38</f>
        <v>0.37623762376237624</v>
      </c>
      <c r="L38" s="11" t="s">
        <v>379</v>
      </c>
      <c r="M38" s="14">
        <v>38</v>
      </c>
      <c r="N38" s="14">
        <v>63</v>
      </c>
      <c r="O38" s="14">
        <v>101</v>
      </c>
      <c r="P38" s="39">
        <f>M38/O38</f>
        <v>0.37623762376237624</v>
      </c>
    </row>
    <row r="39" spans="1:16">
      <c r="B39" s="11"/>
      <c r="P39" s="41" t="s">
        <v>400</v>
      </c>
    </row>
    <row r="40" spans="1:16">
      <c r="A40" s="43" t="s">
        <v>406</v>
      </c>
      <c r="B40" s="11"/>
      <c r="P40" s="41" t="s">
        <v>400</v>
      </c>
    </row>
    <row r="41" spans="1:16">
      <c r="B41" s="44" t="s">
        <v>407</v>
      </c>
    </row>
    <row r="42" spans="1:16">
      <c r="B42" s="44" t="s">
        <v>408</v>
      </c>
      <c r="E42" s="18" t="s">
        <v>386</v>
      </c>
      <c r="F42" s="17" t="s">
        <v>53</v>
      </c>
      <c r="G42" s="17" t="s">
        <v>21</v>
      </c>
      <c r="H42" s="18" t="s">
        <v>379</v>
      </c>
      <c r="L42" s="18" t="s">
        <v>392</v>
      </c>
      <c r="M42" s="17" t="s">
        <v>53</v>
      </c>
      <c r="N42" s="17" t="s">
        <v>21</v>
      </c>
      <c r="O42" s="18" t="s">
        <v>379</v>
      </c>
    </row>
    <row r="43" spans="1:16">
      <c r="B43" s="44" t="s">
        <v>409</v>
      </c>
      <c r="E43" s="12" t="s">
        <v>43</v>
      </c>
      <c r="F43" s="15">
        <v>1</v>
      </c>
      <c r="G43" s="15">
        <v>11</v>
      </c>
      <c r="H43" s="15">
        <v>12</v>
      </c>
      <c r="I43" s="39">
        <f>F43/H43</f>
        <v>8.3333333333333329E-2</v>
      </c>
      <c r="L43" s="12" t="s">
        <v>84</v>
      </c>
      <c r="M43" s="15">
        <v>4</v>
      </c>
      <c r="N43" s="15">
        <v>17</v>
      </c>
      <c r="O43" s="15">
        <v>21</v>
      </c>
      <c r="P43" s="39">
        <f>M43/O43</f>
        <v>0.19047619047619047</v>
      </c>
    </row>
    <row r="44" spans="1:16">
      <c r="E44" s="12" t="s">
        <v>87</v>
      </c>
      <c r="F44" s="15">
        <v>11</v>
      </c>
      <c r="G44" s="15">
        <v>17</v>
      </c>
      <c r="H44" s="15">
        <v>28</v>
      </c>
      <c r="I44" s="39">
        <f>F44/H44</f>
        <v>0.39285714285714285</v>
      </c>
      <c r="L44" s="12" t="s">
        <v>39</v>
      </c>
      <c r="M44" s="15">
        <v>14</v>
      </c>
      <c r="N44" s="15">
        <v>23</v>
      </c>
      <c r="O44" s="15">
        <v>37</v>
      </c>
      <c r="P44" s="39">
        <f>M44/O44</f>
        <v>0.3783783783783784</v>
      </c>
    </row>
    <row r="45" spans="1:16">
      <c r="E45" s="12" t="s">
        <v>30</v>
      </c>
      <c r="F45" s="15">
        <v>22</v>
      </c>
      <c r="G45" s="15">
        <v>24</v>
      </c>
      <c r="H45" s="15">
        <v>46</v>
      </c>
      <c r="I45" s="39">
        <f>F45/H45</f>
        <v>0.47826086956521741</v>
      </c>
      <c r="L45" s="12" t="s">
        <v>51</v>
      </c>
      <c r="M45" s="15">
        <v>15</v>
      </c>
      <c r="N45" s="15">
        <v>12</v>
      </c>
      <c r="O45" s="15">
        <v>27</v>
      </c>
      <c r="P45" s="39">
        <f>M45/O45</f>
        <v>0.55555555555555558</v>
      </c>
    </row>
    <row r="46" spans="1:16" ht="13.5" thickBot="1">
      <c r="E46" s="12" t="s">
        <v>378</v>
      </c>
      <c r="F46" s="15">
        <v>4</v>
      </c>
      <c r="G46" s="15">
        <v>11</v>
      </c>
      <c r="H46" s="15">
        <v>15</v>
      </c>
      <c r="I46" s="39">
        <f>F46/H46</f>
        <v>0.26666666666666666</v>
      </c>
      <c r="L46" s="12" t="s">
        <v>378</v>
      </c>
      <c r="M46" s="15">
        <v>5</v>
      </c>
      <c r="N46" s="15">
        <v>11</v>
      </c>
      <c r="O46" s="15">
        <v>16</v>
      </c>
      <c r="P46" s="39">
        <f>M46/O46</f>
        <v>0.3125</v>
      </c>
    </row>
    <row r="47" spans="1:16" ht="13.5" thickTop="1">
      <c r="E47" s="13" t="s">
        <v>379</v>
      </c>
      <c r="F47" s="16">
        <v>38</v>
      </c>
      <c r="G47" s="16">
        <v>63</v>
      </c>
      <c r="H47" s="16">
        <v>101</v>
      </c>
      <c r="I47" s="39">
        <f>F47/H47</f>
        <v>0.37623762376237624</v>
      </c>
      <c r="L47" s="13" t="s">
        <v>379</v>
      </c>
      <c r="M47" s="16">
        <v>38</v>
      </c>
      <c r="N47" s="16">
        <v>63</v>
      </c>
      <c r="O47" s="16">
        <v>101</v>
      </c>
      <c r="P47" s="39">
        <f>M47/O47</f>
        <v>0.37623762376237624</v>
      </c>
    </row>
    <row r="51" spans="5:16">
      <c r="E51" s="18" t="s">
        <v>387</v>
      </c>
      <c r="F51" s="17" t="s">
        <v>53</v>
      </c>
      <c r="G51" s="17" t="s">
        <v>21</v>
      </c>
      <c r="H51" s="18" t="s">
        <v>379</v>
      </c>
      <c r="L51" s="18" t="s">
        <v>393</v>
      </c>
      <c r="M51" s="17" t="s">
        <v>53</v>
      </c>
      <c r="N51" s="17" t="s">
        <v>21</v>
      </c>
      <c r="O51" s="18" t="s">
        <v>379</v>
      </c>
    </row>
    <row r="52" spans="5:16">
      <c r="E52" s="12" t="s">
        <v>47</v>
      </c>
      <c r="F52" s="15">
        <v>10</v>
      </c>
      <c r="G52" s="15">
        <v>15</v>
      </c>
      <c r="H52" s="15">
        <v>25</v>
      </c>
      <c r="I52" s="39">
        <f t="shared" ref="I52:I58" si="2">F52/H52</f>
        <v>0.4</v>
      </c>
      <c r="L52" s="11" t="s">
        <v>41</v>
      </c>
      <c r="M52" s="14">
        <v>29</v>
      </c>
      <c r="N52" s="14">
        <v>49</v>
      </c>
      <c r="O52" s="14">
        <v>78</v>
      </c>
      <c r="P52" s="39">
        <f>M52/O52</f>
        <v>0.37179487179487181</v>
      </c>
    </row>
    <row r="53" spans="5:16">
      <c r="E53" s="12" t="s">
        <v>31</v>
      </c>
      <c r="F53" s="15">
        <v>13</v>
      </c>
      <c r="G53" s="15">
        <v>9</v>
      </c>
      <c r="H53" s="15">
        <v>22</v>
      </c>
      <c r="I53" s="39">
        <f t="shared" si="2"/>
        <v>0.59090909090909094</v>
      </c>
      <c r="L53" s="11" t="s">
        <v>63</v>
      </c>
      <c r="M53" s="14">
        <v>4</v>
      </c>
      <c r="N53" s="14">
        <v>3</v>
      </c>
      <c r="O53" s="14">
        <v>7</v>
      </c>
      <c r="P53" s="39">
        <f>M53/O53</f>
        <v>0.5714285714285714</v>
      </c>
    </row>
    <row r="54" spans="5:16" ht="13.5" thickBot="1">
      <c r="E54" s="12" t="s">
        <v>35</v>
      </c>
      <c r="F54" s="15"/>
      <c r="G54" s="15">
        <v>7</v>
      </c>
      <c r="H54" s="15">
        <v>7</v>
      </c>
      <c r="I54" s="39">
        <f t="shared" si="2"/>
        <v>0</v>
      </c>
      <c r="L54" s="11" t="s">
        <v>378</v>
      </c>
      <c r="M54" s="14">
        <v>5</v>
      </c>
      <c r="N54" s="14">
        <v>11</v>
      </c>
      <c r="O54" s="14">
        <v>16</v>
      </c>
      <c r="P54" s="39">
        <f>M54/O54</f>
        <v>0.3125</v>
      </c>
    </row>
    <row r="55" spans="5:16" ht="13.5" thickTop="1">
      <c r="E55" s="12" t="s">
        <v>28</v>
      </c>
      <c r="F55" s="15">
        <v>7</v>
      </c>
      <c r="G55" s="15">
        <v>11</v>
      </c>
      <c r="H55" s="15">
        <v>18</v>
      </c>
      <c r="I55" s="39">
        <f t="shared" si="2"/>
        <v>0.3888888888888889</v>
      </c>
      <c r="L55" s="13" t="s">
        <v>379</v>
      </c>
      <c r="M55" s="16">
        <v>38</v>
      </c>
      <c r="N55" s="16">
        <v>63</v>
      </c>
      <c r="O55" s="16">
        <v>101</v>
      </c>
      <c r="P55" s="39">
        <f>M55/O55</f>
        <v>0.37623762376237624</v>
      </c>
    </row>
    <row r="56" spans="5:16">
      <c r="E56" s="12" t="s">
        <v>80</v>
      </c>
      <c r="F56" s="15">
        <v>4</v>
      </c>
      <c r="G56" s="15">
        <v>10</v>
      </c>
      <c r="H56" s="15">
        <v>14</v>
      </c>
      <c r="I56" s="39">
        <f t="shared" si="2"/>
        <v>0.2857142857142857</v>
      </c>
    </row>
    <row r="57" spans="5:16" ht="13.5" thickBot="1">
      <c r="E57" s="12" t="s">
        <v>378</v>
      </c>
      <c r="F57" s="15">
        <v>4</v>
      </c>
      <c r="G57" s="15">
        <v>11</v>
      </c>
      <c r="H57" s="15">
        <v>15</v>
      </c>
      <c r="I57" s="39">
        <f t="shared" si="2"/>
        <v>0.26666666666666666</v>
      </c>
    </row>
    <row r="58" spans="5:16" ht="13.5" thickTop="1">
      <c r="E58" s="13" t="s">
        <v>379</v>
      </c>
      <c r="F58" s="16">
        <v>38</v>
      </c>
      <c r="G58" s="16">
        <v>63</v>
      </c>
      <c r="H58" s="16">
        <v>101</v>
      </c>
      <c r="I58" s="39">
        <f t="shared" si="2"/>
        <v>0.37623762376237624</v>
      </c>
    </row>
    <row r="59" spans="5:16">
      <c r="I59" s="41" t="s">
        <v>400</v>
      </c>
    </row>
    <row r="61" spans="5:16">
      <c r="E61" s="18" t="s">
        <v>394</v>
      </c>
      <c r="F61" s="17" t="s">
        <v>53</v>
      </c>
      <c r="G61" s="17" t="s">
        <v>21</v>
      </c>
      <c r="H61" s="18" t="s">
        <v>379</v>
      </c>
      <c r="L61" s="18" t="s">
        <v>395</v>
      </c>
      <c r="M61" s="17" t="s">
        <v>53</v>
      </c>
      <c r="N61" s="17" t="s">
        <v>21</v>
      </c>
      <c r="O61" s="18" t="s">
        <v>379</v>
      </c>
    </row>
    <row r="62" spans="5:16">
      <c r="E62" s="11" t="s">
        <v>42</v>
      </c>
      <c r="F62" s="14">
        <v>31</v>
      </c>
      <c r="G62" s="14">
        <v>52</v>
      </c>
      <c r="H62" s="14">
        <v>83</v>
      </c>
      <c r="I62" s="39">
        <f>F62/H62</f>
        <v>0.37349397590361444</v>
      </c>
      <c r="L62" s="12" t="s">
        <v>43</v>
      </c>
      <c r="M62" s="15"/>
      <c r="N62" s="15">
        <v>51</v>
      </c>
      <c r="O62" s="15">
        <v>51</v>
      </c>
      <c r="P62" s="39">
        <f t="shared" ref="P62:P70" si="3">M62/O62</f>
        <v>0</v>
      </c>
    </row>
    <row r="63" spans="5:16">
      <c r="E63" s="11" t="s">
        <v>40</v>
      </c>
      <c r="F63" s="14">
        <v>2</v>
      </c>
      <c r="G63" s="14"/>
      <c r="H63" s="14">
        <v>2</v>
      </c>
      <c r="I63" s="39">
        <f>F63/H63</f>
        <v>1</v>
      </c>
      <c r="L63" s="12" t="s">
        <v>164</v>
      </c>
      <c r="M63" s="15">
        <v>1</v>
      </c>
      <c r="N63" s="15"/>
      <c r="O63" s="15">
        <v>1</v>
      </c>
      <c r="P63" s="39">
        <f t="shared" si="3"/>
        <v>1</v>
      </c>
    </row>
    <row r="64" spans="5:16" ht="13.5" thickBot="1">
      <c r="E64" s="11" t="s">
        <v>378</v>
      </c>
      <c r="F64" s="14">
        <v>5</v>
      </c>
      <c r="G64" s="14">
        <v>11</v>
      </c>
      <c r="H64" s="14">
        <v>16</v>
      </c>
      <c r="I64" s="39">
        <f>F64/H64</f>
        <v>0.3125</v>
      </c>
      <c r="L64" s="12" t="s">
        <v>165</v>
      </c>
      <c r="M64" s="15">
        <v>1</v>
      </c>
      <c r="N64" s="15"/>
      <c r="O64" s="15">
        <v>1</v>
      </c>
      <c r="P64" s="39">
        <f t="shared" si="3"/>
        <v>1</v>
      </c>
    </row>
    <row r="65" spans="5:16" ht="13.5" thickTop="1">
      <c r="E65" s="13" t="s">
        <v>379</v>
      </c>
      <c r="F65" s="16">
        <v>38</v>
      </c>
      <c r="G65" s="16">
        <v>63</v>
      </c>
      <c r="H65" s="16">
        <v>101</v>
      </c>
      <c r="I65" s="39">
        <f>F65/H65</f>
        <v>0.37623762376237624</v>
      </c>
      <c r="L65" s="12" t="s">
        <v>166</v>
      </c>
      <c r="M65" s="15">
        <v>2</v>
      </c>
      <c r="N65" s="15"/>
      <c r="O65" s="15">
        <v>2</v>
      </c>
      <c r="P65" s="39">
        <f t="shared" si="3"/>
        <v>1</v>
      </c>
    </row>
    <row r="66" spans="5:16">
      <c r="L66" s="12" t="s">
        <v>151</v>
      </c>
      <c r="M66" s="15">
        <v>8</v>
      </c>
      <c r="N66" s="15"/>
      <c r="O66" s="15">
        <v>8</v>
      </c>
      <c r="P66" s="39">
        <f t="shared" si="3"/>
        <v>1</v>
      </c>
    </row>
    <row r="67" spans="5:16">
      <c r="L67" s="12" t="s">
        <v>167</v>
      </c>
      <c r="M67" s="15">
        <v>5</v>
      </c>
      <c r="N67" s="15">
        <v>1</v>
      </c>
      <c r="O67" s="15">
        <v>6</v>
      </c>
      <c r="P67" s="39">
        <f t="shared" si="3"/>
        <v>0.83333333333333337</v>
      </c>
    </row>
    <row r="68" spans="5:16">
      <c r="L68" s="12" t="s">
        <v>58</v>
      </c>
      <c r="M68" s="15">
        <v>16</v>
      </c>
      <c r="N68" s="15"/>
      <c r="O68" s="15">
        <v>16</v>
      </c>
      <c r="P68" s="39">
        <f t="shared" si="3"/>
        <v>1</v>
      </c>
    </row>
    <row r="69" spans="5:16" ht="13.5" thickBot="1">
      <c r="E69" s="18" t="s">
        <v>396</v>
      </c>
      <c r="F69" s="17" t="s">
        <v>53</v>
      </c>
      <c r="G69" s="17" t="s">
        <v>21</v>
      </c>
      <c r="H69" s="18" t="s">
        <v>379</v>
      </c>
      <c r="L69" s="12" t="s">
        <v>378</v>
      </c>
      <c r="M69" s="15">
        <v>5</v>
      </c>
      <c r="N69" s="15">
        <v>11</v>
      </c>
      <c r="O69" s="15">
        <v>16</v>
      </c>
      <c r="P69" s="39">
        <f t="shared" si="3"/>
        <v>0.3125</v>
      </c>
    </row>
    <row r="70" spans="5:16" ht="13.5" thickTop="1">
      <c r="E70" s="11" t="s">
        <v>42</v>
      </c>
      <c r="F70" s="14">
        <v>26</v>
      </c>
      <c r="G70" s="14">
        <v>40</v>
      </c>
      <c r="H70" s="14">
        <v>66</v>
      </c>
      <c r="I70" s="39">
        <f>F70/H70</f>
        <v>0.39393939393939392</v>
      </c>
      <c r="L70" s="13" t="s">
        <v>379</v>
      </c>
      <c r="M70" s="16">
        <v>38</v>
      </c>
      <c r="N70" s="16">
        <v>63</v>
      </c>
      <c r="O70" s="16">
        <v>101</v>
      </c>
      <c r="P70" s="39">
        <f t="shared" si="3"/>
        <v>0.37623762376237624</v>
      </c>
    </row>
    <row r="71" spans="5:16">
      <c r="E71" s="11" t="s">
        <v>40</v>
      </c>
      <c r="F71" s="14">
        <v>7</v>
      </c>
      <c r="G71" s="14">
        <v>11</v>
      </c>
      <c r="H71" s="14">
        <v>18</v>
      </c>
      <c r="I71" s="39">
        <f>F71/H71</f>
        <v>0.3888888888888889</v>
      </c>
    </row>
    <row r="72" spans="5:16">
      <c r="E72" s="11" t="s">
        <v>22</v>
      </c>
      <c r="F72" s="14"/>
      <c r="G72" s="14">
        <v>1</v>
      </c>
      <c r="H72" s="14">
        <v>1</v>
      </c>
      <c r="I72" s="39">
        <f>F72/H72</f>
        <v>0</v>
      </c>
    </row>
    <row r="73" spans="5:16" ht="13.5" thickBot="1">
      <c r="E73" s="11" t="s">
        <v>378</v>
      </c>
      <c r="F73" s="14">
        <v>5</v>
      </c>
      <c r="G73" s="14">
        <v>11</v>
      </c>
      <c r="H73" s="14">
        <v>16</v>
      </c>
      <c r="I73" s="39">
        <f>F73/H73</f>
        <v>0.3125</v>
      </c>
    </row>
    <row r="74" spans="5:16" ht="13.5" thickTop="1">
      <c r="E74" s="13" t="s">
        <v>379</v>
      </c>
      <c r="F74" s="16">
        <v>38</v>
      </c>
      <c r="G74" s="16">
        <v>63</v>
      </c>
      <c r="H74" s="16">
        <v>101</v>
      </c>
      <c r="I74" s="39">
        <f>F74/H74</f>
        <v>0.37623762376237624</v>
      </c>
    </row>
    <row r="77" spans="5:16">
      <c r="E77" s="18" t="s">
        <v>397</v>
      </c>
      <c r="F77" s="17" t="s">
        <v>53</v>
      </c>
      <c r="G77" s="17" t="s">
        <v>21</v>
      </c>
      <c r="H77" s="18" t="s">
        <v>379</v>
      </c>
    </row>
    <row r="78" spans="5:16">
      <c r="E78" s="11" t="s">
        <v>42</v>
      </c>
      <c r="F78" s="14">
        <v>6</v>
      </c>
      <c r="G78" s="14">
        <v>22</v>
      </c>
      <c r="H78" s="14">
        <v>28</v>
      </c>
      <c r="I78" s="39">
        <f>F78/H78</f>
        <v>0.21428571428571427</v>
      </c>
    </row>
    <row r="79" spans="5:16">
      <c r="E79" s="11" t="s">
        <v>40</v>
      </c>
      <c r="F79" s="14">
        <v>28</v>
      </c>
      <c r="G79" s="14">
        <v>29</v>
      </c>
      <c r="H79" s="14">
        <v>57</v>
      </c>
      <c r="I79" s="39">
        <f>F79/H79</f>
        <v>0.49122807017543857</v>
      </c>
    </row>
    <row r="80" spans="5:16" ht="13.5" thickBot="1">
      <c r="E80" s="11" t="s">
        <v>378</v>
      </c>
      <c r="F80" s="14">
        <v>4</v>
      </c>
      <c r="G80" s="14">
        <v>12</v>
      </c>
      <c r="H80" s="14">
        <v>16</v>
      </c>
      <c r="I80" s="39">
        <f>F80/H80</f>
        <v>0.25</v>
      </c>
    </row>
    <row r="81" spans="5:9" ht="13.5" thickTop="1">
      <c r="E81" s="13" t="s">
        <v>379</v>
      </c>
      <c r="F81" s="16">
        <v>38</v>
      </c>
      <c r="G81" s="16">
        <v>63</v>
      </c>
      <c r="H81" s="16">
        <v>101</v>
      </c>
      <c r="I81" s="39">
        <f>F81/H81</f>
        <v>0.37623762376237624</v>
      </c>
    </row>
  </sheetData>
  <sortState ref="A29:C38">
    <sortCondition descending="1" ref="A29:A38"/>
  </sortState>
  <mergeCells count="1">
    <mergeCell ref="A1:F3"/>
  </mergeCells>
  <pageMargins left="0.7" right="0.7" top="0.75" bottom="0.75" header="0.3" footer="0.3"/>
  <pageSetup orientation="portrait" horizontalDpi="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2"/>
  <sheetViews>
    <sheetView topLeftCell="A4" workbookViewId="0">
      <selection activeCell="H45" sqref="H45"/>
    </sheetView>
  </sheetViews>
  <sheetFormatPr defaultColWidth="11.42578125" defaultRowHeight="12.75"/>
  <cols>
    <col min="1" max="1" width="11.28515625" customWidth="1"/>
    <col min="2" max="2" width="13.140625" customWidth="1"/>
    <col min="3" max="3" width="19.28515625" customWidth="1"/>
    <col min="5" max="5" width="17.140625" customWidth="1"/>
    <col min="6" max="6" width="17.42578125" customWidth="1"/>
    <col min="7" max="7" width="19.85546875" customWidth="1"/>
    <col min="8" max="8" width="26.42578125" customWidth="1"/>
    <col min="9" max="9" width="17.140625" customWidth="1"/>
    <col min="10" max="10" width="26.42578125" customWidth="1"/>
    <col min="11" max="11" width="24.140625" customWidth="1"/>
    <col min="12" max="12" width="12.140625" customWidth="1"/>
    <col min="14" max="14" width="29.7109375" customWidth="1"/>
    <col min="15" max="15" width="13.140625" customWidth="1"/>
    <col min="17" max="17" width="13.140625" customWidth="1"/>
    <col min="20" max="20" width="13.140625" customWidth="1"/>
    <col min="22" max="22" width="20" customWidth="1"/>
    <col min="23" max="23" width="13.140625" customWidth="1"/>
    <col min="24" max="24" width="14.7109375" customWidth="1"/>
    <col min="25" max="25" width="20.42578125" customWidth="1"/>
    <col min="26" max="26" width="21.28515625" customWidth="1"/>
    <col min="27" max="27" width="13.140625" customWidth="1"/>
    <col min="28" max="28" width="13.28515625" customWidth="1"/>
    <col min="29" max="29" width="13.140625" customWidth="1"/>
    <col min="30" max="30" width="22.140625" customWidth="1"/>
    <col min="31" max="31" width="26.42578125" customWidth="1"/>
    <col min="32" max="32" width="13.140625" customWidth="1"/>
    <col min="33" max="33" width="11.7109375" customWidth="1"/>
    <col min="34" max="34" width="21.85546875" customWidth="1"/>
    <col min="36" max="36" width="12" customWidth="1"/>
    <col min="37" max="37" width="13.140625" customWidth="1"/>
    <col min="38" max="38" width="11.42578125" customWidth="1"/>
    <col min="39" max="39" width="11.85546875" customWidth="1"/>
    <col min="40" max="40" width="14" customWidth="1"/>
    <col min="42" max="42" width="14" customWidth="1"/>
    <col min="43" max="43" width="20.7109375" customWidth="1"/>
    <col min="44" max="44" width="14" customWidth="1"/>
  </cols>
  <sheetData>
    <row r="1" spans="1:44">
      <c r="A1" t="s">
        <v>14</v>
      </c>
      <c r="B1" t="s">
        <v>288</v>
      </c>
      <c r="C1" t="s">
        <v>360</v>
      </c>
      <c r="D1" t="s">
        <v>0</v>
      </c>
      <c r="E1" t="s">
        <v>15</v>
      </c>
      <c r="F1" t="s">
        <v>1</v>
      </c>
      <c r="G1" t="s">
        <v>16</v>
      </c>
      <c r="H1" t="s">
        <v>17</v>
      </c>
      <c r="I1" t="s">
        <v>155</v>
      </c>
      <c r="J1" t="s">
        <v>156</v>
      </c>
      <c r="K1" t="s">
        <v>157</v>
      </c>
      <c r="L1" t="s">
        <v>18</v>
      </c>
      <c r="M1" t="s">
        <v>2</v>
      </c>
      <c r="N1" t="s">
        <v>158</v>
      </c>
      <c r="O1" t="s">
        <v>365</v>
      </c>
      <c r="P1" t="s">
        <v>3</v>
      </c>
      <c r="Q1" t="s">
        <v>366</v>
      </c>
      <c r="R1" t="s">
        <v>4</v>
      </c>
      <c r="S1" t="s">
        <v>20</v>
      </c>
      <c r="T1" t="s">
        <v>367</v>
      </c>
      <c r="U1" t="s">
        <v>5</v>
      </c>
      <c r="V1" t="s">
        <v>159</v>
      </c>
      <c r="W1" t="s">
        <v>368</v>
      </c>
      <c r="X1" t="s">
        <v>6</v>
      </c>
      <c r="Y1" t="s">
        <v>160</v>
      </c>
      <c r="Z1" t="s">
        <v>161</v>
      </c>
      <c r="AA1" t="s">
        <v>369</v>
      </c>
      <c r="AB1" t="s">
        <v>7</v>
      </c>
      <c r="AC1" t="s">
        <v>370</v>
      </c>
      <c r="AD1" t="s">
        <v>8</v>
      </c>
      <c r="AE1" t="s">
        <v>19</v>
      </c>
      <c r="AF1" t="s">
        <v>371</v>
      </c>
      <c r="AG1" t="s">
        <v>9</v>
      </c>
      <c r="AH1" t="s">
        <v>10</v>
      </c>
      <c r="AI1" t="s">
        <v>162</v>
      </c>
      <c r="AJ1" t="s">
        <v>163</v>
      </c>
      <c r="AK1" t="s">
        <v>372</v>
      </c>
      <c r="AL1" t="s">
        <v>11</v>
      </c>
      <c r="AM1" t="s">
        <v>373</v>
      </c>
      <c r="AN1" t="s">
        <v>374</v>
      </c>
      <c r="AO1" t="s">
        <v>12</v>
      </c>
      <c r="AP1" t="s">
        <v>375</v>
      </c>
      <c r="AQ1" t="s">
        <v>13</v>
      </c>
      <c r="AR1" t="s">
        <v>376</v>
      </c>
    </row>
    <row r="2" spans="1:44">
      <c r="A2" t="s">
        <v>52</v>
      </c>
      <c r="B2" t="s">
        <v>53</v>
      </c>
      <c r="C2" t="s">
        <v>22</v>
      </c>
      <c r="D2" t="s">
        <v>44</v>
      </c>
      <c r="E2" t="s">
        <v>22</v>
      </c>
      <c r="F2" t="s">
        <v>54</v>
      </c>
      <c r="G2" t="s">
        <v>55</v>
      </c>
      <c r="H2" t="s">
        <v>56</v>
      </c>
      <c r="I2" t="s">
        <v>27</v>
      </c>
      <c r="J2" t="s">
        <v>31</v>
      </c>
      <c r="K2" t="s">
        <v>40</v>
      </c>
      <c r="L2" t="s">
        <v>22</v>
      </c>
      <c r="M2" t="s">
        <v>30</v>
      </c>
      <c r="N2" t="s">
        <v>31</v>
      </c>
      <c r="O2" t="s">
        <v>22</v>
      </c>
      <c r="P2" t="s">
        <v>32</v>
      </c>
      <c r="Q2" t="s">
        <v>22</v>
      </c>
      <c r="R2" t="s">
        <v>57</v>
      </c>
      <c r="T2" t="s">
        <v>22</v>
      </c>
      <c r="U2" t="s">
        <v>34</v>
      </c>
      <c r="V2" t="s">
        <v>35</v>
      </c>
      <c r="W2" t="s">
        <v>22</v>
      </c>
      <c r="X2" t="s">
        <v>36</v>
      </c>
      <c r="Y2" t="s">
        <v>22</v>
      </c>
      <c r="Z2" t="s">
        <v>22</v>
      </c>
      <c r="AA2" t="s">
        <v>22</v>
      </c>
      <c r="AB2" t="s">
        <v>38</v>
      </c>
      <c r="AC2" t="s">
        <v>22</v>
      </c>
      <c r="AD2" t="s">
        <v>39</v>
      </c>
      <c r="AE2" t="s">
        <v>40</v>
      </c>
      <c r="AF2" t="s">
        <v>22</v>
      </c>
      <c r="AG2" t="s">
        <v>41</v>
      </c>
      <c r="AH2" t="s">
        <v>42</v>
      </c>
      <c r="AI2" t="s">
        <v>22</v>
      </c>
      <c r="AJ2" t="s">
        <v>22</v>
      </c>
      <c r="AK2" t="s">
        <v>22</v>
      </c>
      <c r="AL2" t="s">
        <v>58</v>
      </c>
      <c r="AM2">
        <v>3000000</v>
      </c>
      <c r="AN2" t="s">
        <v>22</v>
      </c>
      <c r="AO2" t="s">
        <v>42</v>
      </c>
      <c r="AP2" t="s">
        <v>22</v>
      </c>
      <c r="AQ2" t="s">
        <v>40</v>
      </c>
      <c r="AR2" t="s">
        <v>22</v>
      </c>
    </row>
    <row r="3" spans="1:44">
      <c r="A3" t="s">
        <v>59</v>
      </c>
      <c r="B3" t="s">
        <v>53</v>
      </c>
      <c r="C3" t="s">
        <v>22</v>
      </c>
      <c r="D3" t="s">
        <v>60</v>
      </c>
      <c r="E3" t="s">
        <v>22</v>
      </c>
      <c r="F3" t="s">
        <v>45</v>
      </c>
      <c r="G3" t="s">
        <v>61</v>
      </c>
      <c r="H3" t="s">
        <v>22</v>
      </c>
      <c r="I3" t="s">
        <v>27</v>
      </c>
      <c r="J3" t="s">
        <v>31</v>
      </c>
      <c r="K3" t="s">
        <v>29</v>
      </c>
      <c r="L3" t="s">
        <v>22</v>
      </c>
      <c r="M3" t="s">
        <v>30</v>
      </c>
      <c r="N3" t="s">
        <v>31</v>
      </c>
      <c r="O3" t="s">
        <v>22</v>
      </c>
      <c r="P3" t="s">
        <v>48</v>
      </c>
      <c r="Q3" t="s">
        <v>22</v>
      </c>
      <c r="R3" t="s">
        <v>49</v>
      </c>
      <c r="S3">
        <v>6300000</v>
      </c>
      <c r="T3" t="s">
        <v>22</v>
      </c>
      <c r="U3" t="s">
        <v>34</v>
      </c>
      <c r="V3" t="s">
        <v>28</v>
      </c>
      <c r="W3" t="s">
        <v>22</v>
      </c>
      <c r="X3" t="s">
        <v>50</v>
      </c>
      <c r="Y3" t="s">
        <v>22</v>
      </c>
      <c r="Z3" t="s">
        <v>22</v>
      </c>
      <c r="AA3" t="s">
        <v>22</v>
      </c>
      <c r="AB3" t="s">
        <v>62</v>
      </c>
      <c r="AC3" t="s">
        <v>22</v>
      </c>
      <c r="AD3" t="s">
        <v>39</v>
      </c>
      <c r="AE3" t="s">
        <v>40</v>
      </c>
      <c r="AF3" t="s">
        <v>22</v>
      </c>
      <c r="AG3" t="s">
        <v>63</v>
      </c>
      <c r="AH3" t="s">
        <v>42</v>
      </c>
      <c r="AI3" t="s">
        <v>22</v>
      </c>
      <c r="AJ3" t="s">
        <v>22</v>
      </c>
      <c r="AK3" t="s">
        <v>22</v>
      </c>
      <c r="AL3" t="s">
        <v>58</v>
      </c>
      <c r="AM3">
        <v>1500000</v>
      </c>
      <c r="AN3" t="s">
        <v>22</v>
      </c>
      <c r="AO3" t="s">
        <v>42</v>
      </c>
      <c r="AP3" t="s">
        <v>22</v>
      </c>
      <c r="AQ3" t="s">
        <v>42</v>
      </c>
      <c r="AR3" t="s">
        <v>22</v>
      </c>
    </row>
    <row r="4" spans="1:44">
      <c r="A4" t="s">
        <v>64</v>
      </c>
      <c r="B4" t="s">
        <v>53</v>
      </c>
      <c r="C4" t="s">
        <v>22</v>
      </c>
      <c r="D4" t="s">
        <v>44</v>
      </c>
      <c r="E4" t="s">
        <v>22</v>
      </c>
      <c r="F4" t="s">
        <v>54</v>
      </c>
      <c r="G4" t="s">
        <v>65</v>
      </c>
      <c r="H4" t="s">
        <v>56</v>
      </c>
      <c r="I4" t="s">
        <v>27</v>
      </c>
      <c r="J4" t="s">
        <v>31</v>
      </c>
      <c r="K4" t="s">
        <v>40</v>
      </c>
      <c r="L4" t="s">
        <v>66</v>
      </c>
      <c r="M4" t="s">
        <v>30</v>
      </c>
      <c r="N4" t="s">
        <v>47</v>
      </c>
      <c r="O4" t="s">
        <v>22</v>
      </c>
      <c r="P4" t="s">
        <v>48</v>
      </c>
      <c r="Q4" t="s">
        <v>22</v>
      </c>
      <c r="R4" t="s">
        <v>67</v>
      </c>
      <c r="S4">
        <v>20073</v>
      </c>
      <c r="T4">
        <v>41090</v>
      </c>
      <c r="U4" t="s">
        <v>34</v>
      </c>
      <c r="V4" t="s">
        <v>35</v>
      </c>
      <c r="W4" t="s">
        <v>22</v>
      </c>
      <c r="X4" t="s">
        <v>36</v>
      </c>
      <c r="Y4">
        <v>16400000</v>
      </c>
      <c r="Z4">
        <v>2952000</v>
      </c>
      <c r="AA4" t="s">
        <v>37</v>
      </c>
      <c r="AB4" t="s">
        <v>38</v>
      </c>
      <c r="AC4" t="s">
        <v>22</v>
      </c>
      <c r="AD4" t="s">
        <v>51</v>
      </c>
      <c r="AE4" t="s">
        <v>40</v>
      </c>
      <c r="AF4" t="s">
        <v>68</v>
      </c>
      <c r="AG4" t="s">
        <v>63</v>
      </c>
      <c r="AH4" t="s">
        <v>42</v>
      </c>
      <c r="AI4" t="s">
        <v>22</v>
      </c>
      <c r="AJ4" t="s">
        <v>22</v>
      </c>
      <c r="AK4" t="s">
        <v>22</v>
      </c>
      <c r="AL4" t="s">
        <v>58</v>
      </c>
      <c r="AM4">
        <v>1850000</v>
      </c>
      <c r="AN4" t="s">
        <v>22</v>
      </c>
      <c r="AO4" t="s">
        <v>40</v>
      </c>
      <c r="AP4" t="s">
        <v>22</v>
      </c>
      <c r="AQ4" t="s">
        <v>40</v>
      </c>
      <c r="AR4" t="s">
        <v>22</v>
      </c>
    </row>
    <row r="5" spans="1:44">
      <c r="A5" t="s">
        <v>69</v>
      </c>
      <c r="B5" t="s">
        <v>53</v>
      </c>
      <c r="C5" t="s">
        <v>22</v>
      </c>
      <c r="D5" t="s">
        <v>60</v>
      </c>
      <c r="E5" t="s">
        <v>22</v>
      </c>
      <c r="F5" t="s">
        <v>45</v>
      </c>
      <c r="G5" t="s">
        <v>70</v>
      </c>
      <c r="H5" t="s">
        <v>22</v>
      </c>
      <c r="I5" t="s">
        <v>71</v>
      </c>
      <c r="J5" t="s">
        <v>28</v>
      </c>
      <c r="K5" t="s">
        <v>40</v>
      </c>
      <c r="L5" t="s">
        <v>72</v>
      </c>
      <c r="M5" t="s">
        <v>30</v>
      </c>
      <c r="N5" t="s">
        <v>47</v>
      </c>
      <c r="O5" t="s">
        <v>22</v>
      </c>
      <c r="P5" t="s">
        <v>48</v>
      </c>
      <c r="Q5" t="s">
        <v>22</v>
      </c>
      <c r="R5" t="s">
        <v>49</v>
      </c>
      <c r="S5">
        <v>1621661</v>
      </c>
      <c r="T5">
        <v>42734</v>
      </c>
      <c r="U5" t="s">
        <v>73</v>
      </c>
      <c r="V5" t="s">
        <v>47</v>
      </c>
      <c r="W5" t="s">
        <v>22</v>
      </c>
      <c r="X5" t="s">
        <v>36</v>
      </c>
      <c r="Y5">
        <v>139000000000</v>
      </c>
      <c r="Z5" t="s">
        <v>22</v>
      </c>
      <c r="AA5" t="s">
        <v>22</v>
      </c>
      <c r="AB5" t="s">
        <v>38</v>
      </c>
      <c r="AC5" t="s">
        <v>22</v>
      </c>
      <c r="AD5" t="s">
        <v>51</v>
      </c>
      <c r="AE5" t="s">
        <v>40</v>
      </c>
      <c r="AF5" t="s">
        <v>22</v>
      </c>
      <c r="AG5" t="s">
        <v>63</v>
      </c>
      <c r="AH5" t="s">
        <v>42</v>
      </c>
      <c r="AI5" t="s">
        <v>22</v>
      </c>
      <c r="AJ5" t="s">
        <v>22</v>
      </c>
      <c r="AK5" t="s">
        <v>22</v>
      </c>
      <c r="AL5" t="s">
        <v>58</v>
      </c>
      <c r="AM5">
        <v>1038000</v>
      </c>
      <c r="AN5" t="s">
        <v>22</v>
      </c>
      <c r="AO5" t="s">
        <v>42</v>
      </c>
      <c r="AP5" t="s">
        <v>22</v>
      </c>
      <c r="AQ5" t="s">
        <v>40</v>
      </c>
      <c r="AR5" t="s">
        <v>22</v>
      </c>
    </row>
    <row r="6" spans="1:44">
      <c r="A6" t="s">
        <v>64</v>
      </c>
      <c r="B6" t="s">
        <v>53</v>
      </c>
      <c r="C6" t="s">
        <v>115</v>
      </c>
      <c r="D6" t="s">
        <v>44</v>
      </c>
      <c r="E6" t="s">
        <v>22</v>
      </c>
      <c r="F6" t="s">
        <v>45</v>
      </c>
      <c r="G6" t="s">
        <v>116</v>
      </c>
      <c r="H6" t="s">
        <v>22</v>
      </c>
      <c r="I6" t="s">
        <v>71</v>
      </c>
      <c r="J6" t="s">
        <v>80</v>
      </c>
      <c r="K6" t="s">
        <v>40</v>
      </c>
      <c r="L6" t="s">
        <v>117</v>
      </c>
      <c r="M6" t="s">
        <v>30</v>
      </c>
      <c r="N6" t="s">
        <v>80</v>
      </c>
      <c r="O6" t="s">
        <v>22</v>
      </c>
      <c r="P6" t="s">
        <v>48</v>
      </c>
      <c r="Q6" t="s">
        <v>22</v>
      </c>
      <c r="R6" t="s">
        <v>49</v>
      </c>
      <c r="S6">
        <v>2879.98</v>
      </c>
      <c r="T6" t="s">
        <v>22</v>
      </c>
      <c r="U6" t="s">
        <v>34</v>
      </c>
      <c r="V6" t="s">
        <v>35</v>
      </c>
      <c r="W6" t="s">
        <v>22</v>
      </c>
      <c r="X6" t="s">
        <v>36</v>
      </c>
      <c r="Y6" t="s">
        <v>118</v>
      </c>
      <c r="Z6" t="s">
        <v>22</v>
      </c>
      <c r="AA6" t="s">
        <v>22</v>
      </c>
      <c r="AB6" t="s">
        <v>38</v>
      </c>
      <c r="AC6" t="s">
        <v>22</v>
      </c>
      <c r="AD6" t="s">
        <v>51</v>
      </c>
      <c r="AE6" t="s">
        <v>40</v>
      </c>
      <c r="AF6" t="s">
        <v>22</v>
      </c>
      <c r="AG6" t="s">
        <v>63</v>
      </c>
      <c r="AH6" t="s">
        <v>40</v>
      </c>
      <c r="AI6" t="s">
        <v>22</v>
      </c>
      <c r="AJ6" t="s">
        <v>22</v>
      </c>
      <c r="AK6" t="s">
        <v>22</v>
      </c>
      <c r="AL6" t="s">
        <v>58</v>
      </c>
      <c r="AM6">
        <v>1850000</v>
      </c>
      <c r="AN6" t="s">
        <v>22</v>
      </c>
      <c r="AO6" t="s">
        <v>40</v>
      </c>
      <c r="AP6" t="s">
        <v>22</v>
      </c>
      <c r="AQ6" t="s">
        <v>40</v>
      </c>
      <c r="AR6" t="s">
        <v>22</v>
      </c>
    </row>
    <row r="7" spans="1:44">
      <c r="A7" t="s">
        <v>149</v>
      </c>
      <c r="B7" t="s">
        <v>53</v>
      </c>
      <c r="C7">
        <v>505000</v>
      </c>
      <c r="D7" t="s">
        <v>23</v>
      </c>
      <c r="E7" t="s">
        <v>22</v>
      </c>
      <c r="F7" t="s">
        <v>93</v>
      </c>
      <c r="G7" t="s">
        <v>150</v>
      </c>
      <c r="H7" t="s">
        <v>22</v>
      </c>
      <c r="I7" t="s">
        <v>71</v>
      </c>
      <c r="J7" t="s">
        <v>80</v>
      </c>
      <c r="K7" t="s">
        <v>40</v>
      </c>
      <c r="L7" t="s">
        <v>22</v>
      </c>
      <c r="M7" t="s">
        <v>87</v>
      </c>
      <c r="N7" t="s">
        <v>28</v>
      </c>
      <c r="O7" t="s">
        <v>22</v>
      </c>
      <c r="P7" t="s">
        <v>48</v>
      </c>
      <c r="Q7" t="s">
        <v>22</v>
      </c>
      <c r="R7" t="s">
        <v>43</v>
      </c>
      <c r="S7" t="s">
        <v>22</v>
      </c>
      <c r="T7" t="s">
        <v>22</v>
      </c>
      <c r="U7" t="s">
        <v>34</v>
      </c>
      <c r="V7" t="s">
        <v>28</v>
      </c>
      <c r="W7" t="s">
        <v>22</v>
      </c>
      <c r="X7" t="s">
        <v>50</v>
      </c>
      <c r="Y7" t="s">
        <v>22</v>
      </c>
      <c r="Z7" t="s">
        <v>22</v>
      </c>
      <c r="AA7" t="s">
        <v>22</v>
      </c>
      <c r="AB7" t="s">
        <v>62</v>
      </c>
      <c r="AC7" t="s">
        <v>22</v>
      </c>
      <c r="AD7" t="s">
        <v>51</v>
      </c>
      <c r="AE7" t="s">
        <v>40</v>
      </c>
      <c r="AF7" t="s">
        <v>22</v>
      </c>
      <c r="AG7" t="s">
        <v>41</v>
      </c>
      <c r="AH7" t="s">
        <v>42</v>
      </c>
      <c r="AI7" t="s">
        <v>22</v>
      </c>
      <c r="AJ7" t="s">
        <v>22</v>
      </c>
      <c r="AK7" t="s">
        <v>22</v>
      </c>
      <c r="AL7" t="s">
        <v>151</v>
      </c>
      <c r="AM7">
        <v>505000</v>
      </c>
      <c r="AN7" t="s">
        <v>22</v>
      </c>
      <c r="AO7" t="s">
        <v>42</v>
      </c>
      <c r="AP7" t="s">
        <v>22</v>
      </c>
      <c r="AQ7" t="s">
        <v>40</v>
      </c>
      <c r="AR7" t="s">
        <v>22</v>
      </c>
    </row>
    <row r="8" spans="1:44">
      <c r="A8" t="s">
        <v>201</v>
      </c>
      <c r="B8" t="s">
        <v>53</v>
      </c>
      <c r="C8" t="s">
        <v>22</v>
      </c>
      <c r="D8" t="s">
        <v>44</v>
      </c>
      <c r="E8" t="s">
        <v>22</v>
      </c>
      <c r="F8" t="s">
        <v>93</v>
      </c>
      <c r="G8" t="s">
        <v>235</v>
      </c>
      <c r="H8" t="s">
        <v>22</v>
      </c>
      <c r="I8" t="s">
        <v>71</v>
      </c>
      <c r="J8" t="s">
        <v>28</v>
      </c>
      <c r="K8" t="s">
        <v>40</v>
      </c>
      <c r="L8" t="s">
        <v>22</v>
      </c>
      <c r="M8" t="s">
        <v>30</v>
      </c>
      <c r="N8" t="s">
        <v>31</v>
      </c>
      <c r="O8" t="s">
        <v>22</v>
      </c>
      <c r="P8" t="s">
        <v>32</v>
      </c>
      <c r="Q8" t="s">
        <v>22</v>
      </c>
      <c r="R8" t="s">
        <v>43</v>
      </c>
      <c r="S8" t="s">
        <v>22</v>
      </c>
      <c r="T8" t="s">
        <v>22</v>
      </c>
      <c r="U8" t="s">
        <v>73</v>
      </c>
      <c r="V8" t="s">
        <v>31</v>
      </c>
      <c r="W8" t="s">
        <v>22</v>
      </c>
      <c r="X8" t="s">
        <v>50</v>
      </c>
      <c r="Y8" t="s">
        <v>236</v>
      </c>
      <c r="Z8" t="s">
        <v>22</v>
      </c>
      <c r="AA8" t="s">
        <v>22</v>
      </c>
      <c r="AB8" t="s">
        <v>88</v>
      </c>
      <c r="AC8" t="s">
        <v>22</v>
      </c>
      <c r="AD8" t="s">
        <v>39</v>
      </c>
      <c r="AE8" t="s">
        <v>42</v>
      </c>
      <c r="AF8" t="s">
        <v>22</v>
      </c>
      <c r="AG8" t="s">
        <v>41</v>
      </c>
      <c r="AH8" t="s">
        <v>42</v>
      </c>
      <c r="AI8" t="s">
        <v>22</v>
      </c>
      <c r="AJ8" t="s">
        <v>22</v>
      </c>
      <c r="AK8" t="s">
        <v>22</v>
      </c>
      <c r="AL8" t="s">
        <v>58</v>
      </c>
      <c r="AM8">
        <v>3100000</v>
      </c>
      <c r="AN8" t="s">
        <v>22</v>
      </c>
      <c r="AO8" t="s">
        <v>42</v>
      </c>
      <c r="AP8" t="s">
        <v>22</v>
      </c>
      <c r="AQ8" t="s">
        <v>42</v>
      </c>
      <c r="AR8" t="s">
        <v>168</v>
      </c>
    </row>
    <row r="9" spans="1:44">
      <c r="A9" t="s">
        <v>218</v>
      </c>
      <c r="B9" t="s">
        <v>53</v>
      </c>
      <c r="C9" t="s">
        <v>22</v>
      </c>
      <c r="AM9">
        <v>2387098</v>
      </c>
    </row>
    <row r="10" spans="1:44">
      <c r="A10" t="s">
        <v>293</v>
      </c>
      <c r="B10" t="s">
        <v>53</v>
      </c>
      <c r="C10" t="s">
        <v>22</v>
      </c>
      <c r="D10" t="s">
        <v>23</v>
      </c>
      <c r="E10" t="s">
        <v>22</v>
      </c>
      <c r="F10" t="s">
        <v>289</v>
      </c>
      <c r="G10" t="s">
        <v>290</v>
      </c>
      <c r="H10" t="s">
        <v>22</v>
      </c>
      <c r="I10" t="s">
        <v>71</v>
      </c>
      <c r="J10" t="s">
        <v>28</v>
      </c>
      <c r="K10" t="s">
        <v>40</v>
      </c>
      <c r="L10" t="s">
        <v>22</v>
      </c>
      <c r="M10" t="s">
        <v>30</v>
      </c>
      <c r="N10" t="s">
        <v>31</v>
      </c>
      <c r="O10" t="s">
        <v>22</v>
      </c>
      <c r="P10" t="s">
        <v>48</v>
      </c>
      <c r="Q10" t="s">
        <v>22</v>
      </c>
      <c r="R10" t="s">
        <v>33</v>
      </c>
      <c r="S10" t="s">
        <v>22</v>
      </c>
      <c r="T10" t="s">
        <v>22</v>
      </c>
      <c r="U10" t="s">
        <v>73</v>
      </c>
      <c r="W10" t="s">
        <v>106</v>
      </c>
      <c r="X10" t="s">
        <v>50</v>
      </c>
      <c r="Y10" t="s">
        <v>291</v>
      </c>
      <c r="Z10">
        <v>0.45</v>
      </c>
      <c r="AA10" t="s">
        <v>292</v>
      </c>
      <c r="AB10" t="s">
        <v>62</v>
      </c>
      <c r="AC10" t="s">
        <v>22</v>
      </c>
      <c r="AD10" t="s">
        <v>84</v>
      </c>
      <c r="AE10" t="s">
        <v>42</v>
      </c>
      <c r="AF10" t="s">
        <v>22</v>
      </c>
      <c r="AG10" t="s">
        <v>41</v>
      </c>
      <c r="AH10" t="s">
        <v>42</v>
      </c>
      <c r="AI10" t="s">
        <v>22</v>
      </c>
      <c r="AJ10" t="s">
        <v>22</v>
      </c>
      <c r="AK10" t="s">
        <v>22</v>
      </c>
      <c r="AL10" t="s">
        <v>151</v>
      </c>
      <c r="AM10">
        <v>475000</v>
      </c>
      <c r="AN10" t="s">
        <v>22</v>
      </c>
      <c r="AO10" t="s">
        <v>40</v>
      </c>
      <c r="AP10" t="s">
        <v>22</v>
      </c>
      <c r="AQ10" t="s">
        <v>40</v>
      </c>
      <c r="AR10" t="s">
        <v>168</v>
      </c>
    </row>
    <row r="11" spans="1:44">
      <c r="A11" t="s">
        <v>219</v>
      </c>
      <c r="B11" t="s">
        <v>53</v>
      </c>
      <c r="C11">
        <v>10425000</v>
      </c>
      <c r="D11" t="s">
        <v>44</v>
      </c>
      <c r="E11" t="s">
        <v>22</v>
      </c>
      <c r="F11" t="s">
        <v>45</v>
      </c>
      <c r="G11" t="s">
        <v>295</v>
      </c>
      <c r="H11" t="s">
        <v>22</v>
      </c>
      <c r="I11" t="s">
        <v>27</v>
      </c>
      <c r="J11" t="s">
        <v>31</v>
      </c>
      <c r="K11" t="s">
        <v>29</v>
      </c>
      <c r="L11" t="s">
        <v>22</v>
      </c>
      <c r="M11" t="s">
        <v>30</v>
      </c>
      <c r="N11" t="s">
        <v>47</v>
      </c>
      <c r="O11" t="s">
        <v>22</v>
      </c>
      <c r="P11" t="s">
        <v>32</v>
      </c>
      <c r="Q11" t="s">
        <v>22</v>
      </c>
      <c r="R11" t="s">
        <v>49</v>
      </c>
      <c r="S11" t="s">
        <v>296</v>
      </c>
      <c r="T11" t="s">
        <v>22</v>
      </c>
      <c r="U11" t="s">
        <v>34</v>
      </c>
      <c r="V11" t="s">
        <v>80</v>
      </c>
      <c r="W11" t="s">
        <v>22</v>
      </c>
      <c r="X11" t="s">
        <v>50</v>
      </c>
      <c r="Y11" t="s">
        <v>294</v>
      </c>
      <c r="Z11" t="s">
        <v>22</v>
      </c>
      <c r="AA11" t="s">
        <v>22</v>
      </c>
      <c r="AB11" t="s">
        <v>38</v>
      </c>
      <c r="AC11" t="s">
        <v>22</v>
      </c>
      <c r="AD11" t="s">
        <v>39</v>
      </c>
      <c r="AE11" t="s">
        <v>42</v>
      </c>
      <c r="AF11" t="s">
        <v>22</v>
      </c>
      <c r="AG11" t="s">
        <v>41</v>
      </c>
      <c r="AH11" t="s">
        <v>42</v>
      </c>
      <c r="AI11" t="s">
        <v>22</v>
      </c>
      <c r="AJ11" t="s">
        <v>22</v>
      </c>
      <c r="AK11" t="s">
        <v>22</v>
      </c>
      <c r="AL11" t="s">
        <v>58</v>
      </c>
      <c r="AM11">
        <v>10425000</v>
      </c>
      <c r="AN11" t="s">
        <v>22</v>
      </c>
      <c r="AO11" t="s">
        <v>42</v>
      </c>
      <c r="AP11" t="s">
        <v>22</v>
      </c>
      <c r="AQ11" t="s">
        <v>40</v>
      </c>
      <c r="AR11" t="s">
        <v>122</v>
      </c>
    </row>
    <row r="12" spans="1:44">
      <c r="A12" t="s">
        <v>220</v>
      </c>
      <c r="B12" t="s">
        <v>53</v>
      </c>
      <c r="C12">
        <v>2845000</v>
      </c>
      <c r="D12" t="s">
        <v>44</v>
      </c>
      <c r="E12" t="s">
        <v>22</v>
      </c>
      <c r="F12" t="s">
        <v>93</v>
      </c>
      <c r="G12" t="s">
        <v>297</v>
      </c>
      <c r="H12" t="s">
        <v>22</v>
      </c>
      <c r="I12" t="s">
        <v>71</v>
      </c>
      <c r="J12" t="s">
        <v>80</v>
      </c>
      <c r="K12" t="s">
        <v>40</v>
      </c>
      <c r="L12" t="s">
        <v>22</v>
      </c>
      <c r="M12" t="s">
        <v>30</v>
      </c>
      <c r="N12" t="s">
        <v>47</v>
      </c>
      <c r="O12" t="s">
        <v>22</v>
      </c>
      <c r="P12" t="s">
        <v>48</v>
      </c>
      <c r="Q12" t="s">
        <v>22</v>
      </c>
      <c r="R12" t="s">
        <v>57</v>
      </c>
      <c r="S12" t="s">
        <v>22</v>
      </c>
      <c r="T12" t="s">
        <v>22</v>
      </c>
      <c r="U12" t="s">
        <v>73</v>
      </c>
      <c r="V12" t="s">
        <v>47</v>
      </c>
      <c r="W12" t="s">
        <v>22</v>
      </c>
      <c r="X12" t="s">
        <v>50</v>
      </c>
      <c r="Y12" t="s">
        <v>298</v>
      </c>
      <c r="Z12" t="s">
        <v>22</v>
      </c>
      <c r="AA12" t="s">
        <v>22</v>
      </c>
      <c r="AB12" t="s">
        <v>62</v>
      </c>
      <c r="AC12" t="s">
        <v>22</v>
      </c>
      <c r="AD12" t="s">
        <v>51</v>
      </c>
      <c r="AE12" t="s">
        <v>40</v>
      </c>
      <c r="AF12" t="s">
        <v>22</v>
      </c>
      <c r="AG12" t="s">
        <v>41</v>
      </c>
      <c r="AH12" t="s">
        <v>42</v>
      </c>
      <c r="AI12" t="s">
        <v>22</v>
      </c>
      <c r="AJ12" t="s">
        <v>22</v>
      </c>
      <c r="AK12" t="s">
        <v>22</v>
      </c>
      <c r="AL12" t="s">
        <v>58</v>
      </c>
      <c r="AM12">
        <v>2845000</v>
      </c>
      <c r="AN12" t="s">
        <v>22</v>
      </c>
      <c r="AO12" t="s">
        <v>40</v>
      </c>
      <c r="AP12" t="s">
        <v>22</v>
      </c>
      <c r="AQ12" t="s">
        <v>40</v>
      </c>
      <c r="AR12" t="s">
        <v>122</v>
      </c>
    </row>
    <row r="13" spans="1:44">
      <c r="A13" t="s">
        <v>221</v>
      </c>
      <c r="B13" t="s">
        <v>53</v>
      </c>
      <c r="C13">
        <v>4720544</v>
      </c>
      <c r="D13" t="s">
        <v>44</v>
      </c>
      <c r="E13" t="s">
        <v>22</v>
      </c>
      <c r="F13" t="s">
        <v>45</v>
      </c>
      <c r="G13" t="s">
        <v>299</v>
      </c>
      <c r="H13" t="s">
        <v>22</v>
      </c>
      <c r="I13" t="s">
        <v>71</v>
      </c>
      <c r="J13" t="s">
        <v>80</v>
      </c>
      <c r="K13" t="s">
        <v>40</v>
      </c>
      <c r="L13" t="s">
        <v>22</v>
      </c>
      <c r="M13" t="s">
        <v>87</v>
      </c>
      <c r="N13" t="s">
        <v>31</v>
      </c>
      <c r="O13" t="s">
        <v>22</v>
      </c>
      <c r="P13" t="s">
        <v>48</v>
      </c>
      <c r="Q13" t="s">
        <v>22</v>
      </c>
      <c r="R13" t="s">
        <v>43</v>
      </c>
      <c r="S13" t="s">
        <v>22</v>
      </c>
      <c r="T13" t="s">
        <v>22</v>
      </c>
      <c r="U13" t="s">
        <v>73</v>
      </c>
      <c r="V13" t="s">
        <v>47</v>
      </c>
      <c r="W13" t="s">
        <v>22</v>
      </c>
      <c r="X13" t="s">
        <v>36</v>
      </c>
      <c r="Y13" t="s">
        <v>300</v>
      </c>
      <c r="Z13" t="s">
        <v>22</v>
      </c>
      <c r="AA13" t="s">
        <v>22</v>
      </c>
      <c r="AB13" t="s">
        <v>62</v>
      </c>
      <c r="AC13" t="s">
        <v>22</v>
      </c>
      <c r="AD13" t="s">
        <v>51</v>
      </c>
      <c r="AE13" t="s">
        <v>40</v>
      </c>
      <c r="AF13" t="s">
        <v>22</v>
      </c>
      <c r="AG13" t="s">
        <v>41</v>
      </c>
      <c r="AH13" t="s">
        <v>42</v>
      </c>
      <c r="AI13" t="s">
        <v>22</v>
      </c>
      <c r="AJ13" t="s">
        <v>22</v>
      </c>
      <c r="AK13" t="s">
        <v>22</v>
      </c>
      <c r="AL13" t="s">
        <v>58</v>
      </c>
      <c r="AM13">
        <v>4720544</v>
      </c>
      <c r="AN13" t="s">
        <v>22</v>
      </c>
      <c r="AO13" t="s">
        <v>42</v>
      </c>
      <c r="AP13" t="s">
        <v>22</v>
      </c>
      <c r="AQ13" t="s">
        <v>40</v>
      </c>
      <c r="AR13" t="s">
        <v>122</v>
      </c>
    </row>
    <row r="14" spans="1:44">
      <c r="A14" t="s">
        <v>222</v>
      </c>
      <c r="B14" t="s">
        <v>53</v>
      </c>
      <c r="C14">
        <v>260000</v>
      </c>
      <c r="D14" t="s">
        <v>44</v>
      </c>
      <c r="E14" t="s">
        <v>22</v>
      </c>
      <c r="F14" t="s">
        <v>45</v>
      </c>
      <c r="G14" t="s">
        <v>301</v>
      </c>
      <c r="H14" t="s">
        <v>22</v>
      </c>
      <c r="I14" t="s">
        <v>71</v>
      </c>
      <c r="J14" t="s">
        <v>80</v>
      </c>
      <c r="K14" t="s">
        <v>40</v>
      </c>
      <c r="L14" t="s">
        <v>302</v>
      </c>
      <c r="M14" t="s">
        <v>30</v>
      </c>
      <c r="N14" t="s">
        <v>31</v>
      </c>
      <c r="O14" t="s">
        <v>22</v>
      </c>
      <c r="P14" t="s">
        <v>48</v>
      </c>
      <c r="Q14" t="s">
        <v>22</v>
      </c>
      <c r="R14" t="s">
        <v>57</v>
      </c>
      <c r="S14" t="s">
        <v>22</v>
      </c>
      <c r="T14" t="s">
        <v>22</v>
      </c>
      <c r="U14" t="s">
        <v>73</v>
      </c>
      <c r="V14" t="s">
        <v>31</v>
      </c>
      <c r="W14" t="s">
        <v>22</v>
      </c>
      <c r="X14" t="s">
        <v>50</v>
      </c>
      <c r="Y14" t="s">
        <v>303</v>
      </c>
      <c r="Z14" t="s">
        <v>22</v>
      </c>
      <c r="AA14" t="s">
        <v>22</v>
      </c>
      <c r="AB14" t="s">
        <v>38</v>
      </c>
      <c r="AC14" t="s">
        <v>22</v>
      </c>
      <c r="AD14" t="s">
        <v>39</v>
      </c>
      <c r="AE14" t="s">
        <v>42</v>
      </c>
      <c r="AF14" t="s">
        <v>22</v>
      </c>
      <c r="AG14" t="s">
        <v>41</v>
      </c>
      <c r="AH14" t="s">
        <v>40</v>
      </c>
      <c r="AI14" t="s">
        <v>22</v>
      </c>
      <c r="AJ14" t="s">
        <v>22</v>
      </c>
      <c r="AK14" t="s">
        <v>22</v>
      </c>
      <c r="AL14" t="s">
        <v>165</v>
      </c>
      <c r="AM14">
        <v>260000</v>
      </c>
      <c r="AN14" t="s">
        <v>22</v>
      </c>
      <c r="AO14" t="s">
        <v>42</v>
      </c>
      <c r="AP14" t="s">
        <v>22</v>
      </c>
      <c r="AQ14" t="s">
        <v>40</v>
      </c>
      <c r="AR14" t="s">
        <v>122</v>
      </c>
    </row>
    <row r="15" spans="1:44">
      <c r="A15" t="s">
        <v>223</v>
      </c>
      <c r="B15" t="s">
        <v>53</v>
      </c>
      <c r="C15">
        <v>1100000</v>
      </c>
      <c r="D15" t="s">
        <v>44</v>
      </c>
      <c r="E15" t="s">
        <v>22</v>
      </c>
      <c r="F15" t="s">
        <v>24</v>
      </c>
      <c r="G15" t="s">
        <v>305</v>
      </c>
      <c r="H15" t="s">
        <v>22</v>
      </c>
      <c r="I15" t="s">
        <v>71</v>
      </c>
      <c r="J15" t="s">
        <v>80</v>
      </c>
      <c r="K15" t="s">
        <v>40</v>
      </c>
      <c r="L15" t="s">
        <v>22</v>
      </c>
      <c r="M15" t="s">
        <v>30</v>
      </c>
      <c r="N15" t="s">
        <v>47</v>
      </c>
      <c r="O15" t="s">
        <v>22</v>
      </c>
      <c r="P15" t="s">
        <v>48</v>
      </c>
      <c r="Q15" t="s">
        <v>22</v>
      </c>
      <c r="R15" t="s">
        <v>67</v>
      </c>
      <c r="S15" t="s">
        <v>304</v>
      </c>
      <c r="T15" t="s">
        <v>22</v>
      </c>
      <c r="U15" t="s">
        <v>34</v>
      </c>
      <c r="V15" t="s">
        <v>28</v>
      </c>
      <c r="W15" t="s">
        <v>22</v>
      </c>
      <c r="X15" t="s">
        <v>36</v>
      </c>
      <c r="Y15" t="s">
        <v>306</v>
      </c>
      <c r="Z15" t="s">
        <v>22</v>
      </c>
      <c r="AA15" t="s">
        <v>22</v>
      </c>
      <c r="AB15" t="s">
        <v>38</v>
      </c>
      <c r="AC15" t="s">
        <v>22</v>
      </c>
      <c r="AD15" t="s">
        <v>39</v>
      </c>
      <c r="AE15" t="s">
        <v>42</v>
      </c>
      <c r="AF15" t="s">
        <v>22</v>
      </c>
      <c r="AG15" t="s">
        <v>41</v>
      </c>
      <c r="AH15" t="s">
        <v>42</v>
      </c>
      <c r="AI15" t="s">
        <v>22</v>
      </c>
      <c r="AJ15" t="s">
        <v>22</v>
      </c>
      <c r="AK15" t="s">
        <v>22</v>
      </c>
      <c r="AL15" t="s">
        <v>167</v>
      </c>
      <c r="AM15">
        <v>1950000</v>
      </c>
      <c r="AN15" t="s">
        <v>307</v>
      </c>
      <c r="AO15" t="s">
        <v>42</v>
      </c>
      <c r="AP15" t="s">
        <v>22</v>
      </c>
      <c r="AQ15" t="s">
        <v>40</v>
      </c>
      <c r="AR15" t="s">
        <v>122</v>
      </c>
    </row>
    <row r="16" spans="1:44">
      <c r="A16" t="s">
        <v>224</v>
      </c>
      <c r="B16" t="s">
        <v>53</v>
      </c>
      <c r="C16">
        <v>1500000</v>
      </c>
      <c r="D16" t="s">
        <v>44</v>
      </c>
      <c r="E16" t="s">
        <v>22</v>
      </c>
      <c r="F16" t="s">
        <v>45</v>
      </c>
      <c r="G16" t="s">
        <v>308</v>
      </c>
      <c r="H16" t="s">
        <v>22</v>
      </c>
      <c r="I16" t="s">
        <v>71</v>
      </c>
      <c r="J16" t="s">
        <v>80</v>
      </c>
      <c r="K16" t="s">
        <v>29</v>
      </c>
      <c r="L16" t="s">
        <v>22</v>
      </c>
      <c r="M16" t="s">
        <v>30</v>
      </c>
      <c r="N16" t="s">
        <v>47</v>
      </c>
      <c r="O16" t="s">
        <v>22</v>
      </c>
      <c r="P16" t="s">
        <v>48</v>
      </c>
      <c r="Q16" t="s">
        <v>22</v>
      </c>
      <c r="R16" t="s">
        <v>57</v>
      </c>
      <c r="S16" t="s">
        <v>22</v>
      </c>
      <c r="T16" t="s">
        <v>22</v>
      </c>
      <c r="U16" t="s">
        <v>34</v>
      </c>
      <c r="V16" t="s">
        <v>31</v>
      </c>
      <c r="W16" t="s">
        <v>22</v>
      </c>
      <c r="X16" t="s">
        <v>36</v>
      </c>
      <c r="Y16" t="s">
        <v>309</v>
      </c>
      <c r="Z16" t="s">
        <v>22</v>
      </c>
      <c r="AA16" t="s">
        <v>22</v>
      </c>
      <c r="AB16" t="s">
        <v>38</v>
      </c>
      <c r="AC16" t="s">
        <v>22</v>
      </c>
      <c r="AD16" t="s">
        <v>39</v>
      </c>
      <c r="AE16" t="s">
        <v>42</v>
      </c>
      <c r="AF16" t="s">
        <v>22</v>
      </c>
      <c r="AG16" t="s">
        <v>41</v>
      </c>
      <c r="AH16" t="s">
        <v>42</v>
      </c>
      <c r="AI16" t="s">
        <v>22</v>
      </c>
      <c r="AJ16" t="s">
        <v>22</v>
      </c>
      <c r="AK16" t="s">
        <v>22</v>
      </c>
      <c r="AL16" t="s">
        <v>167</v>
      </c>
      <c r="AM16">
        <v>1500000</v>
      </c>
      <c r="AN16" t="s">
        <v>22</v>
      </c>
      <c r="AO16" t="s">
        <v>42</v>
      </c>
      <c r="AP16" t="s">
        <v>22</v>
      </c>
      <c r="AQ16" t="s">
        <v>40</v>
      </c>
      <c r="AR16" t="s">
        <v>122</v>
      </c>
    </row>
    <row r="17" spans="1:44">
      <c r="A17" t="s">
        <v>225</v>
      </c>
      <c r="B17" t="s">
        <v>53</v>
      </c>
      <c r="C17">
        <v>662833</v>
      </c>
      <c r="D17" t="s">
        <v>44</v>
      </c>
      <c r="E17" t="s">
        <v>22</v>
      </c>
      <c r="F17" t="s">
        <v>93</v>
      </c>
      <c r="G17" t="s">
        <v>310</v>
      </c>
      <c r="H17" t="s">
        <v>22</v>
      </c>
      <c r="I17" t="s">
        <v>71</v>
      </c>
      <c r="J17" t="s">
        <v>80</v>
      </c>
      <c r="K17" t="s">
        <v>40</v>
      </c>
      <c r="L17" t="s">
        <v>22</v>
      </c>
      <c r="M17" t="s">
        <v>87</v>
      </c>
      <c r="N17" t="s">
        <v>28</v>
      </c>
      <c r="O17" t="s">
        <v>22</v>
      </c>
      <c r="P17" t="s">
        <v>48</v>
      </c>
      <c r="Q17" t="s">
        <v>22</v>
      </c>
      <c r="R17" t="s">
        <v>33</v>
      </c>
      <c r="S17" t="s">
        <v>22</v>
      </c>
      <c r="T17" t="s">
        <v>22</v>
      </c>
      <c r="U17" t="s">
        <v>34</v>
      </c>
      <c r="V17" t="s">
        <v>47</v>
      </c>
      <c r="W17" t="s">
        <v>22</v>
      </c>
      <c r="X17" t="s">
        <v>36</v>
      </c>
      <c r="Y17" t="s">
        <v>311</v>
      </c>
      <c r="Z17" t="s">
        <v>22</v>
      </c>
      <c r="AA17" t="s">
        <v>22</v>
      </c>
      <c r="AB17" t="s">
        <v>62</v>
      </c>
      <c r="AC17" t="s">
        <v>22</v>
      </c>
      <c r="AD17" t="s">
        <v>51</v>
      </c>
      <c r="AE17" t="s">
        <v>40</v>
      </c>
      <c r="AF17" t="s">
        <v>22</v>
      </c>
      <c r="AG17" t="s">
        <v>41</v>
      </c>
      <c r="AH17" t="s">
        <v>42</v>
      </c>
      <c r="AI17" t="s">
        <v>22</v>
      </c>
      <c r="AJ17" t="s">
        <v>22</v>
      </c>
      <c r="AK17" t="s">
        <v>22</v>
      </c>
      <c r="AL17" t="s">
        <v>151</v>
      </c>
      <c r="AM17">
        <v>1197833</v>
      </c>
      <c r="AN17" t="s">
        <v>312</v>
      </c>
      <c r="AO17" t="s">
        <v>42</v>
      </c>
      <c r="AP17" t="s">
        <v>22</v>
      </c>
      <c r="AQ17" t="s">
        <v>42</v>
      </c>
      <c r="AR17" t="s">
        <v>313</v>
      </c>
    </row>
    <row r="18" spans="1:44">
      <c r="A18" t="s">
        <v>266</v>
      </c>
      <c r="B18" t="s">
        <v>53</v>
      </c>
      <c r="C18">
        <v>550000</v>
      </c>
      <c r="D18" t="s">
        <v>44</v>
      </c>
      <c r="E18" t="s">
        <v>22</v>
      </c>
      <c r="F18" t="s">
        <v>45</v>
      </c>
      <c r="G18" t="s">
        <v>314</v>
      </c>
      <c r="H18" t="s">
        <v>22</v>
      </c>
      <c r="I18" t="s">
        <v>27</v>
      </c>
      <c r="J18" t="s">
        <v>31</v>
      </c>
      <c r="K18" t="s">
        <v>29</v>
      </c>
      <c r="L18" t="s">
        <v>22</v>
      </c>
      <c r="M18" t="s">
        <v>43</v>
      </c>
      <c r="N18" t="s">
        <v>80</v>
      </c>
      <c r="O18" t="s">
        <v>22</v>
      </c>
      <c r="P18" t="s">
        <v>76</v>
      </c>
      <c r="Q18" t="s">
        <v>22</v>
      </c>
      <c r="R18" t="s">
        <v>43</v>
      </c>
      <c r="S18" t="s">
        <v>22</v>
      </c>
      <c r="T18" t="s">
        <v>22</v>
      </c>
      <c r="U18" t="s">
        <v>34</v>
      </c>
      <c r="V18" t="s">
        <v>80</v>
      </c>
      <c r="W18" t="s">
        <v>22</v>
      </c>
      <c r="X18" t="s">
        <v>50</v>
      </c>
      <c r="Y18" t="s">
        <v>315</v>
      </c>
      <c r="Z18" t="s">
        <v>22</v>
      </c>
      <c r="AA18" t="s">
        <v>22</v>
      </c>
      <c r="AB18" t="s">
        <v>38</v>
      </c>
      <c r="AC18" t="s">
        <v>22</v>
      </c>
      <c r="AD18" t="s">
        <v>39</v>
      </c>
      <c r="AE18" t="s">
        <v>42</v>
      </c>
      <c r="AF18" t="s">
        <v>22</v>
      </c>
      <c r="AG18" t="s">
        <v>41</v>
      </c>
      <c r="AH18" t="s">
        <v>42</v>
      </c>
      <c r="AI18" t="s">
        <v>22</v>
      </c>
      <c r="AJ18" t="s">
        <v>22</v>
      </c>
      <c r="AK18" t="s">
        <v>22</v>
      </c>
      <c r="AL18" t="s">
        <v>151</v>
      </c>
      <c r="AM18">
        <v>550000</v>
      </c>
      <c r="AN18" t="s">
        <v>22</v>
      </c>
      <c r="AO18" t="s">
        <v>42</v>
      </c>
      <c r="AP18" t="s">
        <v>22</v>
      </c>
      <c r="AQ18" t="s">
        <v>42</v>
      </c>
      <c r="AR18" t="s">
        <v>168</v>
      </c>
    </row>
    <row r="19" spans="1:44">
      <c r="A19" t="s">
        <v>267</v>
      </c>
      <c r="B19" t="s">
        <v>53</v>
      </c>
      <c r="C19">
        <v>550000</v>
      </c>
      <c r="D19" t="s">
        <v>44</v>
      </c>
      <c r="E19" t="s">
        <v>22</v>
      </c>
      <c r="F19" t="s">
        <v>45</v>
      </c>
      <c r="G19" t="s">
        <v>316</v>
      </c>
      <c r="H19" t="s">
        <v>22</v>
      </c>
      <c r="I19" t="s">
        <v>71</v>
      </c>
      <c r="J19" t="s">
        <v>80</v>
      </c>
      <c r="K19" t="s">
        <v>40</v>
      </c>
      <c r="L19" t="s">
        <v>22</v>
      </c>
      <c r="M19" t="s">
        <v>30</v>
      </c>
      <c r="N19" t="s">
        <v>47</v>
      </c>
      <c r="O19" t="s">
        <v>22</v>
      </c>
      <c r="P19" t="s">
        <v>76</v>
      </c>
      <c r="Q19" t="s">
        <v>22</v>
      </c>
      <c r="R19" t="s">
        <v>33</v>
      </c>
      <c r="S19" t="s">
        <v>317</v>
      </c>
      <c r="T19" t="s">
        <v>22</v>
      </c>
      <c r="U19" t="s">
        <v>34</v>
      </c>
      <c r="V19" t="s">
        <v>31</v>
      </c>
      <c r="W19" t="s">
        <v>22</v>
      </c>
      <c r="X19" t="s">
        <v>50</v>
      </c>
      <c r="Y19" t="s">
        <v>318</v>
      </c>
      <c r="Z19" t="s">
        <v>22</v>
      </c>
      <c r="AA19" t="s">
        <v>22</v>
      </c>
      <c r="AB19" t="s">
        <v>38</v>
      </c>
      <c r="AC19" t="s">
        <v>22</v>
      </c>
      <c r="AD19" t="s">
        <v>51</v>
      </c>
      <c r="AE19" t="s">
        <v>40</v>
      </c>
      <c r="AF19" t="s">
        <v>22</v>
      </c>
      <c r="AG19" t="s">
        <v>41</v>
      </c>
      <c r="AH19" t="s">
        <v>42</v>
      </c>
      <c r="AI19" t="s">
        <v>22</v>
      </c>
      <c r="AJ19" t="s">
        <v>22</v>
      </c>
      <c r="AK19" t="s">
        <v>22</v>
      </c>
      <c r="AL19" t="s">
        <v>151</v>
      </c>
      <c r="AM19">
        <v>550000</v>
      </c>
      <c r="AN19" t="s">
        <v>22</v>
      </c>
      <c r="AO19" t="s">
        <v>40</v>
      </c>
      <c r="AP19" t="s">
        <v>22</v>
      </c>
      <c r="AQ19" t="s">
        <v>40</v>
      </c>
      <c r="AR19" t="s">
        <v>122</v>
      </c>
    </row>
    <row r="20" spans="1:44">
      <c r="A20" t="s">
        <v>268</v>
      </c>
      <c r="B20" t="s">
        <v>53</v>
      </c>
      <c r="C20">
        <v>250000</v>
      </c>
      <c r="D20" t="s">
        <v>44</v>
      </c>
      <c r="E20" t="s">
        <v>22</v>
      </c>
      <c r="F20" t="s">
        <v>45</v>
      </c>
      <c r="G20" t="s">
        <v>319</v>
      </c>
      <c r="H20" t="s">
        <v>22</v>
      </c>
      <c r="I20" t="s">
        <v>71</v>
      </c>
      <c r="J20" t="s">
        <v>28</v>
      </c>
      <c r="K20" t="s">
        <v>40</v>
      </c>
      <c r="L20" t="s">
        <v>22</v>
      </c>
      <c r="M20" t="s">
        <v>30</v>
      </c>
      <c r="N20" t="s">
        <v>31</v>
      </c>
      <c r="O20" t="s">
        <v>22</v>
      </c>
      <c r="AM20">
        <v>250000</v>
      </c>
      <c r="AQ20" t="s">
        <v>40</v>
      </c>
      <c r="AR20" t="s">
        <v>122</v>
      </c>
    </row>
    <row r="21" spans="1:44">
      <c r="A21" t="s">
        <v>269</v>
      </c>
      <c r="B21" t="s">
        <v>53</v>
      </c>
      <c r="C21">
        <v>6403000</v>
      </c>
      <c r="D21" t="s">
        <v>44</v>
      </c>
      <c r="E21" t="s">
        <v>22</v>
      </c>
      <c r="F21" t="s">
        <v>45</v>
      </c>
      <c r="G21" t="s">
        <v>320</v>
      </c>
      <c r="H21" t="s">
        <v>22</v>
      </c>
      <c r="I21" t="s">
        <v>71</v>
      </c>
      <c r="J21" t="s">
        <v>80</v>
      </c>
      <c r="K21" t="s">
        <v>40</v>
      </c>
      <c r="L21" t="s">
        <v>22</v>
      </c>
      <c r="M21" t="s">
        <v>30</v>
      </c>
      <c r="N21" t="s">
        <v>47</v>
      </c>
      <c r="O21" t="s">
        <v>22</v>
      </c>
      <c r="P21" t="s">
        <v>48</v>
      </c>
      <c r="Q21" t="s">
        <v>22</v>
      </c>
      <c r="R21" t="s">
        <v>49</v>
      </c>
      <c r="S21">
        <v>1827000</v>
      </c>
      <c r="T21" t="s">
        <v>22</v>
      </c>
      <c r="U21" t="s">
        <v>34</v>
      </c>
      <c r="V21" t="s">
        <v>28</v>
      </c>
      <c r="W21" t="s">
        <v>22</v>
      </c>
      <c r="X21" t="s">
        <v>50</v>
      </c>
      <c r="Y21" t="s">
        <v>321</v>
      </c>
      <c r="Z21" t="s">
        <v>22</v>
      </c>
      <c r="AA21" t="s">
        <v>22</v>
      </c>
      <c r="AB21" t="s">
        <v>38</v>
      </c>
      <c r="AC21" t="s">
        <v>22</v>
      </c>
      <c r="AD21" t="s">
        <v>51</v>
      </c>
      <c r="AE21" t="s">
        <v>40</v>
      </c>
      <c r="AF21" t="s">
        <v>22</v>
      </c>
      <c r="AG21" t="s">
        <v>41</v>
      </c>
      <c r="AH21" t="s">
        <v>42</v>
      </c>
      <c r="AI21" t="s">
        <v>22</v>
      </c>
      <c r="AJ21" t="s">
        <v>22</v>
      </c>
      <c r="AK21" t="s">
        <v>22</v>
      </c>
      <c r="AL21" t="s">
        <v>58</v>
      </c>
      <c r="AM21">
        <v>6403000</v>
      </c>
      <c r="AN21" t="s">
        <v>22</v>
      </c>
      <c r="AO21" t="s">
        <v>40</v>
      </c>
      <c r="AP21" t="s">
        <v>22</v>
      </c>
      <c r="AQ21" t="s">
        <v>40</v>
      </c>
      <c r="AR21" t="s">
        <v>122</v>
      </c>
    </row>
    <row r="22" spans="1:44">
      <c r="A22" t="s">
        <v>270</v>
      </c>
      <c r="B22" t="s">
        <v>53</v>
      </c>
      <c r="C22">
        <v>20125652</v>
      </c>
      <c r="D22" t="s">
        <v>44</v>
      </c>
      <c r="E22" t="s">
        <v>22</v>
      </c>
      <c r="F22" t="s">
        <v>45</v>
      </c>
      <c r="G22" t="s">
        <v>322</v>
      </c>
      <c r="H22" t="s">
        <v>22</v>
      </c>
      <c r="I22" t="s">
        <v>71</v>
      </c>
      <c r="J22" t="s">
        <v>80</v>
      </c>
      <c r="K22" t="s">
        <v>40</v>
      </c>
      <c r="L22" t="s">
        <v>22</v>
      </c>
      <c r="M22" t="s">
        <v>87</v>
      </c>
      <c r="N22" t="s">
        <v>31</v>
      </c>
      <c r="O22" t="s">
        <v>22</v>
      </c>
      <c r="P22" t="s">
        <v>48</v>
      </c>
      <c r="Q22" t="s">
        <v>22</v>
      </c>
      <c r="R22" t="s">
        <v>33</v>
      </c>
      <c r="S22" t="s">
        <v>22</v>
      </c>
      <c r="T22" t="s">
        <v>22</v>
      </c>
      <c r="U22" t="s">
        <v>73</v>
      </c>
      <c r="V22" t="s">
        <v>47</v>
      </c>
      <c r="W22" t="s">
        <v>22</v>
      </c>
      <c r="X22" t="s">
        <v>36</v>
      </c>
      <c r="Y22" t="s">
        <v>323</v>
      </c>
      <c r="Z22" t="s">
        <v>22</v>
      </c>
      <c r="AA22" t="s">
        <v>22</v>
      </c>
      <c r="AB22" t="s">
        <v>62</v>
      </c>
      <c r="AC22" t="s">
        <v>22</v>
      </c>
      <c r="AD22" t="s">
        <v>51</v>
      </c>
      <c r="AE22" t="s">
        <v>40</v>
      </c>
      <c r="AF22" t="s">
        <v>22</v>
      </c>
      <c r="AG22" t="s">
        <v>41</v>
      </c>
      <c r="AH22" t="s">
        <v>42</v>
      </c>
      <c r="AI22" t="s">
        <v>22</v>
      </c>
      <c r="AJ22" t="s">
        <v>22</v>
      </c>
      <c r="AK22" t="s">
        <v>22</v>
      </c>
      <c r="AL22" t="s">
        <v>58</v>
      </c>
      <c r="AM22">
        <v>20125652</v>
      </c>
      <c r="AN22" t="s">
        <v>22</v>
      </c>
      <c r="AO22" t="s">
        <v>42</v>
      </c>
      <c r="AP22" t="s">
        <v>22</v>
      </c>
      <c r="AQ22" t="s">
        <v>42</v>
      </c>
      <c r="AR22" t="s">
        <v>168</v>
      </c>
    </row>
    <row r="23" spans="1:44">
      <c r="A23" t="s">
        <v>271</v>
      </c>
      <c r="B23" t="s">
        <v>53</v>
      </c>
      <c r="C23">
        <v>5000000</v>
      </c>
      <c r="D23" t="s">
        <v>44</v>
      </c>
      <c r="E23" t="s">
        <v>22</v>
      </c>
      <c r="F23" t="s">
        <v>45</v>
      </c>
      <c r="G23" t="s">
        <v>324</v>
      </c>
      <c r="H23" t="s">
        <v>22</v>
      </c>
      <c r="I23" t="s">
        <v>71</v>
      </c>
      <c r="J23" t="s">
        <v>80</v>
      </c>
      <c r="K23" t="s">
        <v>29</v>
      </c>
      <c r="L23" t="s">
        <v>22</v>
      </c>
      <c r="M23" t="s">
        <v>30</v>
      </c>
      <c r="N23" t="s">
        <v>47</v>
      </c>
      <c r="O23" t="s">
        <v>22</v>
      </c>
      <c r="P23" t="s">
        <v>48</v>
      </c>
      <c r="Q23" t="s">
        <v>22</v>
      </c>
      <c r="R23" t="s">
        <v>67</v>
      </c>
      <c r="S23" t="s">
        <v>325</v>
      </c>
      <c r="T23" t="s">
        <v>22</v>
      </c>
      <c r="U23" t="s">
        <v>73</v>
      </c>
      <c r="V23" t="s">
        <v>47</v>
      </c>
      <c r="W23" t="s">
        <v>22</v>
      </c>
      <c r="X23" t="s">
        <v>36</v>
      </c>
      <c r="Y23" t="s">
        <v>326</v>
      </c>
      <c r="Z23" t="s">
        <v>22</v>
      </c>
      <c r="AA23" t="s">
        <v>22</v>
      </c>
      <c r="AB23" t="s">
        <v>62</v>
      </c>
      <c r="AC23" t="s">
        <v>22</v>
      </c>
      <c r="AD23" t="s">
        <v>51</v>
      </c>
      <c r="AE23" t="s">
        <v>42</v>
      </c>
      <c r="AF23" t="s">
        <v>22</v>
      </c>
      <c r="AG23" t="s">
        <v>41</v>
      </c>
      <c r="AH23" t="s">
        <v>42</v>
      </c>
      <c r="AI23" t="s">
        <v>22</v>
      </c>
      <c r="AJ23" t="s">
        <v>22</v>
      </c>
      <c r="AK23" t="s">
        <v>22</v>
      </c>
      <c r="AL23" t="s">
        <v>58</v>
      </c>
      <c r="AM23">
        <v>5000000</v>
      </c>
      <c r="AN23" t="s">
        <v>22</v>
      </c>
      <c r="AO23" t="s">
        <v>42</v>
      </c>
      <c r="AP23" t="s">
        <v>22</v>
      </c>
      <c r="AQ23" t="s">
        <v>40</v>
      </c>
      <c r="AR23" t="s">
        <v>122</v>
      </c>
    </row>
    <row r="24" spans="1:44">
      <c r="A24" t="s">
        <v>272</v>
      </c>
      <c r="B24" t="s">
        <v>53</v>
      </c>
      <c r="C24">
        <v>6874849</v>
      </c>
      <c r="D24" t="s">
        <v>44</v>
      </c>
      <c r="E24" t="s">
        <v>22</v>
      </c>
      <c r="F24" t="s">
        <v>93</v>
      </c>
      <c r="G24" t="s">
        <v>327</v>
      </c>
      <c r="H24" t="s">
        <v>22</v>
      </c>
      <c r="I24" t="s">
        <v>71</v>
      </c>
      <c r="J24" t="s">
        <v>80</v>
      </c>
      <c r="K24" t="s">
        <v>40</v>
      </c>
      <c r="L24" t="s">
        <v>22</v>
      </c>
      <c r="M24" t="s">
        <v>30</v>
      </c>
      <c r="N24" t="s">
        <v>31</v>
      </c>
      <c r="O24" t="s">
        <v>22</v>
      </c>
      <c r="P24" t="s">
        <v>48</v>
      </c>
      <c r="Q24" t="s">
        <v>22</v>
      </c>
      <c r="R24" t="s">
        <v>49</v>
      </c>
      <c r="S24" t="s">
        <v>328</v>
      </c>
      <c r="T24" t="s">
        <v>143</v>
      </c>
      <c r="U24" t="s">
        <v>73</v>
      </c>
      <c r="V24" t="s">
        <v>35</v>
      </c>
      <c r="W24" t="s">
        <v>22</v>
      </c>
      <c r="X24" t="s">
        <v>50</v>
      </c>
      <c r="Z24" t="s">
        <v>22</v>
      </c>
      <c r="AA24" t="s">
        <v>22</v>
      </c>
      <c r="AB24" t="s">
        <v>62</v>
      </c>
      <c r="AC24" t="s">
        <v>22</v>
      </c>
      <c r="AD24" t="s">
        <v>51</v>
      </c>
      <c r="AE24" t="s">
        <v>40</v>
      </c>
      <c r="AF24" t="s">
        <v>22</v>
      </c>
      <c r="AG24" t="s">
        <v>41</v>
      </c>
      <c r="AH24" t="s">
        <v>42</v>
      </c>
      <c r="AI24" t="s">
        <v>22</v>
      </c>
      <c r="AJ24" t="s">
        <v>22</v>
      </c>
      <c r="AK24" t="s">
        <v>22</v>
      </c>
      <c r="AL24" t="s">
        <v>58</v>
      </c>
      <c r="AM24">
        <v>6874849</v>
      </c>
      <c r="AN24" t="s">
        <v>329</v>
      </c>
      <c r="AO24" t="s">
        <v>42</v>
      </c>
      <c r="AP24" t="s">
        <v>22</v>
      </c>
      <c r="AQ24" t="s">
        <v>40</v>
      </c>
      <c r="AR24" t="s">
        <v>122</v>
      </c>
    </row>
    <row r="25" spans="1:44">
      <c r="A25" t="s">
        <v>273</v>
      </c>
      <c r="B25" t="s">
        <v>53</v>
      </c>
      <c r="C25">
        <v>100000</v>
      </c>
      <c r="D25" t="s">
        <v>44</v>
      </c>
      <c r="E25" t="s">
        <v>22</v>
      </c>
      <c r="F25" t="s">
        <v>45</v>
      </c>
      <c r="G25" t="s">
        <v>330</v>
      </c>
      <c r="H25" t="s">
        <v>22</v>
      </c>
      <c r="I25" t="s">
        <v>71</v>
      </c>
      <c r="J25" t="s">
        <v>28</v>
      </c>
      <c r="K25" t="s">
        <v>29</v>
      </c>
      <c r="L25" t="s">
        <v>22</v>
      </c>
      <c r="M25" t="s">
        <v>30</v>
      </c>
      <c r="N25" t="s">
        <v>31</v>
      </c>
      <c r="O25" t="s">
        <v>22</v>
      </c>
      <c r="P25" t="s">
        <v>48</v>
      </c>
      <c r="Q25" t="s">
        <v>22</v>
      </c>
      <c r="R25" t="s">
        <v>67</v>
      </c>
      <c r="S25">
        <v>500000</v>
      </c>
      <c r="T25" t="s">
        <v>143</v>
      </c>
      <c r="U25" t="s">
        <v>34</v>
      </c>
      <c r="V25" t="s">
        <v>35</v>
      </c>
      <c r="W25" t="s">
        <v>22</v>
      </c>
      <c r="X25" t="s">
        <v>36</v>
      </c>
      <c r="Y25" t="s">
        <v>331</v>
      </c>
      <c r="Z25">
        <v>0.01</v>
      </c>
      <c r="AA25" t="s">
        <v>332</v>
      </c>
      <c r="AB25" t="s">
        <v>38</v>
      </c>
      <c r="AC25" t="s">
        <v>22</v>
      </c>
      <c r="AD25" t="s">
        <v>84</v>
      </c>
      <c r="AE25" t="s">
        <v>42</v>
      </c>
      <c r="AF25" t="s">
        <v>22</v>
      </c>
      <c r="AG25" t="s">
        <v>41</v>
      </c>
      <c r="AH25" t="s">
        <v>42</v>
      </c>
      <c r="AI25" t="s">
        <v>22</v>
      </c>
      <c r="AJ25" t="s">
        <v>22</v>
      </c>
      <c r="AK25" t="s">
        <v>22</v>
      </c>
      <c r="AL25" t="s">
        <v>166</v>
      </c>
      <c r="AM25">
        <v>100000</v>
      </c>
      <c r="AN25" t="s">
        <v>22</v>
      </c>
      <c r="AO25" t="s">
        <v>42</v>
      </c>
      <c r="AP25" t="s">
        <v>22</v>
      </c>
      <c r="AQ25" t="s">
        <v>40</v>
      </c>
      <c r="AR25" t="s">
        <v>122</v>
      </c>
    </row>
    <row r="26" spans="1:44">
      <c r="A26" t="s">
        <v>274</v>
      </c>
      <c r="B26" t="s">
        <v>53</v>
      </c>
      <c r="AM26">
        <v>4956998</v>
      </c>
    </row>
    <row r="27" spans="1:44">
      <c r="A27" t="s">
        <v>275</v>
      </c>
      <c r="B27" t="s">
        <v>53</v>
      </c>
      <c r="C27">
        <v>225000</v>
      </c>
      <c r="D27" t="s">
        <v>60</v>
      </c>
      <c r="E27" t="s">
        <v>22</v>
      </c>
      <c r="F27" t="s">
        <v>45</v>
      </c>
      <c r="G27" t="s">
        <v>333</v>
      </c>
      <c r="H27" t="s">
        <v>22</v>
      </c>
      <c r="I27" t="s">
        <v>71</v>
      </c>
      <c r="J27" t="s">
        <v>28</v>
      </c>
      <c r="K27" t="s">
        <v>40</v>
      </c>
      <c r="L27" t="s">
        <v>22</v>
      </c>
      <c r="M27" t="s">
        <v>30</v>
      </c>
      <c r="N27" t="s">
        <v>31</v>
      </c>
      <c r="O27" t="s">
        <v>22</v>
      </c>
      <c r="P27" t="s">
        <v>32</v>
      </c>
      <c r="Q27" t="s">
        <v>22</v>
      </c>
      <c r="R27" t="s">
        <v>57</v>
      </c>
      <c r="S27">
        <v>100000</v>
      </c>
      <c r="T27" t="s">
        <v>22</v>
      </c>
      <c r="U27" t="s">
        <v>34</v>
      </c>
      <c r="V27" t="s">
        <v>28</v>
      </c>
      <c r="W27" t="s">
        <v>22</v>
      </c>
      <c r="X27" t="s">
        <v>36</v>
      </c>
      <c r="Y27" t="s">
        <v>22</v>
      </c>
      <c r="Z27" t="s">
        <v>22</v>
      </c>
      <c r="AA27" t="s">
        <v>22</v>
      </c>
      <c r="AB27" t="s">
        <v>38</v>
      </c>
      <c r="AC27" t="s">
        <v>22</v>
      </c>
      <c r="AD27" t="s">
        <v>84</v>
      </c>
      <c r="AE27" t="s">
        <v>42</v>
      </c>
      <c r="AF27" t="s">
        <v>22</v>
      </c>
      <c r="AG27" t="s">
        <v>41</v>
      </c>
      <c r="AH27" t="s">
        <v>42</v>
      </c>
      <c r="AI27" t="s">
        <v>22</v>
      </c>
      <c r="AJ27" t="s">
        <v>22</v>
      </c>
      <c r="AK27" t="s">
        <v>22</v>
      </c>
      <c r="AL27" t="s">
        <v>166</v>
      </c>
      <c r="AM27">
        <v>225000</v>
      </c>
      <c r="AN27" t="s">
        <v>22</v>
      </c>
      <c r="AO27" t="s">
        <v>42</v>
      </c>
      <c r="AP27" t="s">
        <v>22</v>
      </c>
      <c r="AQ27" t="s">
        <v>40</v>
      </c>
      <c r="AR27" t="s">
        <v>122</v>
      </c>
    </row>
    <row r="28" spans="1:44">
      <c r="A28" t="s">
        <v>276</v>
      </c>
      <c r="B28" t="s">
        <v>53</v>
      </c>
      <c r="C28">
        <v>3500000</v>
      </c>
      <c r="D28" t="s">
        <v>44</v>
      </c>
      <c r="E28" t="s">
        <v>22</v>
      </c>
      <c r="F28" t="s">
        <v>45</v>
      </c>
      <c r="G28" t="s">
        <v>334</v>
      </c>
      <c r="H28" t="s">
        <v>22</v>
      </c>
      <c r="I28" t="s">
        <v>71</v>
      </c>
      <c r="J28" t="s">
        <v>80</v>
      </c>
      <c r="K28" t="s">
        <v>40</v>
      </c>
      <c r="L28" t="s">
        <v>22</v>
      </c>
      <c r="M28" t="s">
        <v>87</v>
      </c>
      <c r="N28" t="s">
        <v>28</v>
      </c>
      <c r="O28" t="s">
        <v>22</v>
      </c>
      <c r="P28" t="s">
        <v>32</v>
      </c>
      <c r="Q28" t="s">
        <v>22</v>
      </c>
      <c r="R28" t="s">
        <v>43</v>
      </c>
      <c r="S28" t="s">
        <v>22</v>
      </c>
      <c r="T28" t="s">
        <v>22</v>
      </c>
      <c r="U28" t="s">
        <v>73</v>
      </c>
      <c r="V28" t="s">
        <v>47</v>
      </c>
      <c r="W28" t="s">
        <v>22</v>
      </c>
      <c r="X28" t="s">
        <v>36</v>
      </c>
      <c r="Y28" t="s">
        <v>335</v>
      </c>
      <c r="Z28" t="s">
        <v>22</v>
      </c>
      <c r="AA28" t="s">
        <v>22</v>
      </c>
      <c r="AB28" t="s">
        <v>38</v>
      </c>
      <c r="AC28" t="s">
        <v>22</v>
      </c>
      <c r="AD28" t="s">
        <v>39</v>
      </c>
      <c r="AE28" t="s">
        <v>42</v>
      </c>
      <c r="AF28" t="s">
        <v>22</v>
      </c>
      <c r="AG28" t="s">
        <v>41</v>
      </c>
      <c r="AH28" t="s">
        <v>42</v>
      </c>
      <c r="AI28" t="s">
        <v>22</v>
      </c>
      <c r="AJ28" t="s">
        <v>22</v>
      </c>
      <c r="AK28" t="s">
        <v>22</v>
      </c>
      <c r="AL28" t="s">
        <v>58</v>
      </c>
      <c r="AM28">
        <v>3500000</v>
      </c>
      <c r="AN28" t="s">
        <v>22</v>
      </c>
      <c r="AO28" t="s">
        <v>42</v>
      </c>
      <c r="AP28" t="s">
        <v>22</v>
      </c>
      <c r="AQ28" t="s">
        <v>40</v>
      </c>
      <c r="AR28" t="s">
        <v>122</v>
      </c>
    </row>
    <row r="29" spans="1:44">
      <c r="A29" t="s">
        <v>277</v>
      </c>
      <c r="B29" t="s">
        <v>53</v>
      </c>
      <c r="C29">
        <v>1625000</v>
      </c>
      <c r="D29" t="s">
        <v>44</v>
      </c>
      <c r="E29" t="s">
        <v>22</v>
      </c>
      <c r="F29" t="s">
        <v>45</v>
      </c>
      <c r="G29" t="s">
        <v>336</v>
      </c>
      <c r="H29" t="s">
        <v>22</v>
      </c>
      <c r="I29" t="s">
        <v>71</v>
      </c>
      <c r="J29" t="s">
        <v>28</v>
      </c>
      <c r="K29" t="s">
        <v>29</v>
      </c>
      <c r="L29" t="s">
        <v>22</v>
      </c>
      <c r="M29" t="s">
        <v>87</v>
      </c>
      <c r="N29" t="s">
        <v>80</v>
      </c>
      <c r="O29" t="s">
        <v>22</v>
      </c>
      <c r="P29" t="s">
        <v>48</v>
      </c>
      <c r="Q29" t="s">
        <v>22</v>
      </c>
      <c r="R29" t="s">
        <v>33</v>
      </c>
      <c r="S29" t="s">
        <v>22</v>
      </c>
      <c r="T29" t="s">
        <v>22</v>
      </c>
      <c r="U29" t="s">
        <v>34</v>
      </c>
      <c r="V29" t="s">
        <v>80</v>
      </c>
      <c r="W29" t="s">
        <v>22</v>
      </c>
      <c r="X29" t="s">
        <v>36</v>
      </c>
      <c r="Y29" t="s">
        <v>337</v>
      </c>
      <c r="Z29" t="s">
        <v>22</v>
      </c>
      <c r="AA29" t="s">
        <v>22</v>
      </c>
      <c r="AB29" t="s">
        <v>38</v>
      </c>
      <c r="AC29" t="s">
        <v>22</v>
      </c>
      <c r="AD29" t="s">
        <v>39</v>
      </c>
      <c r="AE29" t="s">
        <v>42</v>
      </c>
      <c r="AF29" t="s">
        <v>22</v>
      </c>
      <c r="AG29" t="s">
        <v>41</v>
      </c>
      <c r="AH29" t="s">
        <v>42</v>
      </c>
      <c r="AI29" t="s">
        <v>22</v>
      </c>
      <c r="AJ29" t="s">
        <v>22</v>
      </c>
      <c r="AK29" t="s">
        <v>22</v>
      </c>
      <c r="AL29" t="s">
        <v>167</v>
      </c>
      <c r="AM29">
        <v>1625000</v>
      </c>
      <c r="AN29" t="s">
        <v>22</v>
      </c>
      <c r="AO29" t="s">
        <v>42</v>
      </c>
      <c r="AP29" t="s">
        <v>22</v>
      </c>
      <c r="AQ29" t="s">
        <v>40</v>
      </c>
      <c r="AR29" t="s">
        <v>122</v>
      </c>
    </row>
    <row r="30" spans="1:44">
      <c r="A30" t="s">
        <v>278</v>
      </c>
      <c r="B30" t="s">
        <v>53</v>
      </c>
      <c r="C30">
        <v>58671246</v>
      </c>
      <c r="D30" t="s">
        <v>44</v>
      </c>
      <c r="E30" t="s">
        <v>22</v>
      </c>
      <c r="F30" t="s">
        <v>93</v>
      </c>
      <c r="G30" t="s">
        <v>338</v>
      </c>
      <c r="H30" t="s">
        <v>22</v>
      </c>
      <c r="I30" t="s">
        <v>71</v>
      </c>
      <c r="J30" t="s">
        <v>80</v>
      </c>
      <c r="K30" t="s">
        <v>40</v>
      </c>
      <c r="L30" t="s">
        <v>22</v>
      </c>
      <c r="M30" t="s">
        <v>30</v>
      </c>
      <c r="N30" t="s">
        <v>31</v>
      </c>
      <c r="O30" t="s">
        <v>22</v>
      </c>
      <c r="P30" t="s">
        <v>48</v>
      </c>
      <c r="Q30" t="s">
        <v>22</v>
      </c>
      <c r="R30" t="s">
        <v>43</v>
      </c>
      <c r="S30" t="s">
        <v>22</v>
      </c>
      <c r="T30" t="s">
        <v>22</v>
      </c>
      <c r="U30" t="s">
        <v>34</v>
      </c>
      <c r="V30" t="s">
        <v>47</v>
      </c>
      <c r="W30" t="s">
        <v>22</v>
      </c>
      <c r="X30" t="s">
        <v>36</v>
      </c>
      <c r="Y30" t="s">
        <v>339</v>
      </c>
      <c r="Z30" t="s">
        <v>22</v>
      </c>
      <c r="AA30" t="s">
        <v>22</v>
      </c>
      <c r="AB30" t="s">
        <v>62</v>
      </c>
      <c r="AC30" t="s">
        <v>22</v>
      </c>
      <c r="AD30" t="s">
        <v>51</v>
      </c>
      <c r="AE30" t="s">
        <v>40</v>
      </c>
      <c r="AF30" t="s">
        <v>22</v>
      </c>
      <c r="AG30" t="s">
        <v>41</v>
      </c>
      <c r="AH30" t="s">
        <v>42</v>
      </c>
      <c r="AI30" t="s">
        <v>22</v>
      </c>
      <c r="AJ30" t="s">
        <v>22</v>
      </c>
      <c r="AK30" t="s">
        <v>22</v>
      </c>
      <c r="AL30" t="s">
        <v>58</v>
      </c>
      <c r="AM30">
        <v>58671246</v>
      </c>
      <c r="AN30" t="s">
        <v>22</v>
      </c>
      <c r="AO30" t="s">
        <v>42</v>
      </c>
      <c r="AP30" t="s">
        <v>22</v>
      </c>
      <c r="AQ30" t="s">
        <v>40</v>
      </c>
      <c r="AR30" t="s">
        <v>129</v>
      </c>
    </row>
    <row r="31" spans="1:44">
      <c r="A31" t="s">
        <v>279</v>
      </c>
      <c r="B31" t="s">
        <v>53</v>
      </c>
      <c r="C31">
        <v>1000000</v>
      </c>
      <c r="D31" t="s">
        <v>44</v>
      </c>
      <c r="E31" t="s">
        <v>22</v>
      </c>
      <c r="F31" t="s">
        <v>24</v>
      </c>
      <c r="G31" t="s">
        <v>340</v>
      </c>
      <c r="H31" t="s">
        <v>22</v>
      </c>
      <c r="I31" t="s">
        <v>71</v>
      </c>
      <c r="J31" t="s">
        <v>80</v>
      </c>
      <c r="K31" t="s">
        <v>40</v>
      </c>
      <c r="L31" t="s">
        <v>22</v>
      </c>
      <c r="M31" t="s">
        <v>30</v>
      </c>
      <c r="N31" t="s">
        <v>31</v>
      </c>
      <c r="O31" t="s">
        <v>22</v>
      </c>
      <c r="P31" t="s">
        <v>48</v>
      </c>
      <c r="Q31" t="s">
        <v>22</v>
      </c>
      <c r="R31" t="s">
        <v>33</v>
      </c>
      <c r="S31" t="s">
        <v>22</v>
      </c>
      <c r="T31" t="s">
        <v>22</v>
      </c>
      <c r="U31" t="s">
        <v>34</v>
      </c>
      <c r="V31" t="s">
        <v>47</v>
      </c>
      <c r="W31" t="s">
        <v>22</v>
      </c>
      <c r="X31" t="s">
        <v>50</v>
      </c>
      <c r="Y31" t="s">
        <v>341</v>
      </c>
      <c r="Z31" t="s">
        <v>22</v>
      </c>
      <c r="AA31" t="s">
        <v>22</v>
      </c>
      <c r="AB31" t="s">
        <v>62</v>
      </c>
      <c r="AC31" t="s">
        <v>22</v>
      </c>
      <c r="AD31" t="s">
        <v>39</v>
      </c>
      <c r="AE31" t="s">
        <v>42</v>
      </c>
      <c r="AF31" t="s">
        <v>22</v>
      </c>
      <c r="AG31" t="s">
        <v>41</v>
      </c>
      <c r="AH31" t="s">
        <v>42</v>
      </c>
      <c r="AI31" t="s">
        <v>22</v>
      </c>
      <c r="AJ31" t="s">
        <v>22</v>
      </c>
      <c r="AK31" t="s">
        <v>22</v>
      </c>
      <c r="AL31" t="s">
        <v>167</v>
      </c>
      <c r="AM31">
        <v>4600000</v>
      </c>
      <c r="AN31" t="s">
        <v>307</v>
      </c>
      <c r="AO31" t="s">
        <v>42</v>
      </c>
      <c r="AP31" t="s">
        <v>22</v>
      </c>
      <c r="AQ31" t="s">
        <v>40</v>
      </c>
      <c r="AR31" t="s">
        <v>122</v>
      </c>
    </row>
    <row r="32" spans="1:44">
      <c r="A32" t="s">
        <v>280</v>
      </c>
      <c r="B32" t="s">
        <v>53</v>
      </c>
      <c r="C32">
        <v>1500000</v>
      </c>
      <c r="D32" t="s">
        <v>44</v>
      </c>
      <c r="E32" t="s">
        <v>22</v>
      </c>
      <c r="AM32">
        <v>1500000</v>
      </c>
    </row>
    <row r="33" spans="1:44">
      <c r="A33" t="s">
        <v>281</v>
      </c>
      <c r="B33" t="s">
        <v>53</v>
      </c>
      <c r="C33">
        <v>2650000</v>
      </c>
      <c r="D33" t="s">
        <v>44</v>
      </c>
      <c r="E33" t="s">
        <v>22</v>
      </c>
      <c r="F33" t="s">
        <v>45</v>
      </c>
      <c r="G33" t="s">
        <v>342</v>
      </c>
      <c r="H33" t="s">
        <v>22</v>
      </c>
      <c r="I33" t="s">
        <v>71</v>
      </c>
      <c r="J33" t="s">
        <v>31</v>
      </c>
      <c r="K33" t="s">
        <v>29</v>
      </c>
      <c r="L33" t="s">
        <v>22</v>
      </c>
      <c r="M33" t="s">
        <v>87</v>
      </c>
      <c r="N33" t="s">
        <v>28</v>
      </c>
      <c r="O33" t="s">
        <v>22</v>
      </c>
      <c r="P33" t="s">
        <v>32</v>
      </c>
      <c r="Q33" t="s">
        <v>22</v>
      </c>
      <c r="R33" t="s">
        <v>33</v>
      </c>
      <c r="S33" t="s">
        <v>22</v>
      </c>
      <c r="T33" t="s">
        <v>22</v>
      </c>
      <c r="U33" t="s">
        <v>34</v>
      </c>
      <c r="V33" t="s">
        <v>31</v>
      </c>
      <c r="W33" t="s">
        <v>22</v>
      </c>
      <c r="X33" t="s">
        <v>36</v>
      </c>
      <c r="Y33" t="s">
        <v>343</v>
      </c>
      <c r="Z33" t="s">
        <v>22</v>
      </c>
      <c r="AA33" t="s">
        <v>22</v>
      </c>
      <c r="AB33" t="s">
        <v>38</v>
      </c>
      <c r="AC33" t="s">
        <v>22</v>
      </c>
      <c r="AD33" t="s">
        <v>39</v>
      </c>
      <c r="AE33" t="s">
        <v>42</v>
      </c>
      <c r="AF33" t="s">
        <v>22</v>
      </c>
      <c r="AG33" t="s">
        <v>41</v>
      </c>
      <c r="AH33" t="s">
        <v>42</v>
      </c>
      <c r="AI33" t="s">
        <v>22</v>
      </c>
      <c r="AJ33" t="s">
        <v>22</v>
      </c>
      <c r="AK33" t="s">
        <v>22</v>
      </c>
      <c r="AL33" t="s">
        <v>167</v>
      </c>
      <c r="AM33">
        <v>2650000</v>
      </c>
      <c r="AN33" t="s">
        <v>22</v>
      </c>
      <c r="AO33" t="s">
        <v>42</v>
      </c>
      <c r="AP33" t="s">
        <v>22</v>
      </c>
      <c r="AQ33" t="s">
        <v>40</v>
      </c>
      <c r="AR33" t="s">
        <v>122</v>
      </c>
    </row>
    <row r="34" spans="1:44">
      <c r="A34" t="s">
        <v>282</v>
      </c>
      <c r="B34" t="s">
        <v>53</v>
      </c>
      <c r="C34">
        <v>45000</v>
      </c>
      <c r="D34" t="s">
        <v>60</v>
      </c>
      <c r="E34" t="s">
        <v>22</v>
      </c>
      <c r="F34" t="s">
        <v>45</v>
      </c>
      <c r="G34" t="s">
        <v>344</v>
      </c>
      <c r="H34" t="s">
        <v>22</v>
      </c>
      <c r="I34" t="s">
        <v>71</v>
      </c>
      <c r="J34" t="s">
        <v>28</v>
      </c>
      <c r="K34" t="s">
        <v>40</v>
      </c>
      <c r="L34" t="s">
        <v>22</v>
      </c>
      <c r="M34" t="s">
        <v>87</v>
      </c>
      <c r="N34" t="s">
        <v>28</v>
      </c>
      <c r="O34" t="s">
        <v>22</v>
      </c>
      <c r="P34" t="s">
        <v>32</v>
      </c>
      <c r="Q34" t="s">
        <v>22</v>
      </c>
      <c r="R34" t="s">
        <v>43</v>
      </c>
      <c r="S34" t="s">
        <v>22</v>
      </c>
      <c r="T34" t="s">
        <v>22</v>
      </c>
      <c r="U34" t="s">
        <v>73</v>
      </c>
      <c r="V34" t="s">
        <v>31</v>
      </c>
      <c r="W34" t="s">
        <v>22</v>
      </c>
      <c r="X34" t="s">
        <v>50</v>
      </c>
      <c r="Y34" t="s">
        <v>22</v>
      </c>
      <c r="Z34" t="s">
        <v>22</v>
      </c>
      <c r="AA34" t="s">
        <v>22</v>
      </c>
      <c r="AB34" t="s">
        <v>88</v>
      </c>
      <c r="AC34" t="s">
        <v>22</v>
      </c>
      <c r="AD34" t="s">
        <v>51</v>
      </c>
      <c r="AE34" t="s">
        <v>40</v>
      </c>
      <c r="AF34" t="s">
        <v>22</v>
      </c>
      <c r="AG34" t="s">
        <v>41</v>
      </c>
      <c r="AH34" t="s">
        <v>42</v>
      </c>
      <c r="AI34" t="s">
        <v>22</v>
      </c>
      <c r="AJ34" t="s">
        <v>22</v>
      </c>
      <c r="AK34" t="s">
        <v>22</v>
      </c>
      <c r="AL34" t="s">
        <v>164</v>
      </c>
      <c r="AM34">
        <v>45000</v>
      </c>
      <c r="AN34" t="s">
        <v>22</v>
      </c>
      <c r="AO34" t="s">
        <v>42</v>
      </c>
      <c r="AP34" t="s">
        <v>22</v>
      </c>
      <c r="AQ34" t="s">
        <v>40</v>
      </c>
      <c r="AR34" t="s">
        <v>122</v>
      </c>
    </row>
    <row r="35" spans="1:44">
      <c r="A35" t="s">
        <v>283</v>
      </c>
      <c r="B35" t="s">
        <v>53</v>
      </c>
      <c r="C35">
        <v>950000</v>
      </c>
      <c r="D35" t="s">
        <v>44</v>
      </c>
      <c r="E35" t="s">
        <v>22</v>
      </c>
      <c r="F35" t="s">
        <v>45</v>
      </c>
      <c r="G35" t="s">
        <v>345</v>
      </c>
      <c r="H35" t="s">
        <v>22</v>
      </c>
      <c r="I35" t="s">
        <v>71</v>
      </c>
      <c r="J35" t="s">
        <v>28</v>
      </c>
      <c r="K35" t="s">
        <v>29</v>
      </c>
      <c r="L35" t="s">
        <v>22</v>
      </c>
      <c r="M35" t="s">
        <v>87</v>
      </c>
      <c r="N35" t="s">
        <v>28</v>
      </c>
      <c r="O35" t="s">
        <v>22</v>
      </c>
      <c r="P35" t="s">
        <v>48</v>
      </c>
      <c r="Q35" t="s">
        <v>22</v>
      </c>
      <c r="R35" t="s">
        <v>43</v>
      </c>
      <c r="S35" t="s">
        <v>22</v>
      </c>
      <c r="T35" t="s">
        <v>22</v>
      </c>
      <c r="U35" t="s">
        <v>34</v>
      </c>
      <c r="V35" t="s">
        <v>47</v>
      </c>
      <c r="W35" t="s">
        <v>22</v>
      </c>
      <c r="X35" t="s">
        <v>50</v>
      </c>
      <c r="Y35" t="s">
        <v>346</v>
      </c>
      <c r="Z35" t="s">
        <v>22</v>
      </c>
      <c r="AA35" t="s">
        <v>22</v>
      </c>
      <c r="AB35" t="s">
        <v>38</v>
      </c>
      <c r="AC35" t="s">
        <v>22</v>
      </c>
      <c r="AD35" t="s">
        <v>84</v>
      </c>
      <c r="AE35" t="s">
        <v>42</v>
      </c>
      <c r="AF35" t="s">
        <v>22</v>
      </c>
      <c r="AG35" t="s">
        <v>41</v>
      </c>
      <c r="AH35" t="s">
        <v>42</v>
      </c>
      <c r="AI35" t="s">
        <v>22</v>
      </c>
      <c r="AJ35" t="s">
        <v>22</v>
      </c>
      <c r="AK35" t="s">
        <v>22</v>
      </c>
      <c r="AL35" t="s">
        <v>151</v>
      </c>
      <c r="AM35">
        <v>950000</v>
      </c>
      <c r="AN35" t="s">
        <v>22</v>
      </c>
      <c r="AO35" t="s">
        <v>42</v>
      </c>
      <c r="AP35" t="s">
        <v>22</v>
      </c>
      <c r="AQ35" t="s">
        <v>40</v>
      </c>
      <c r="AR35" t="s">
        <v>122</v>
      </c>
    </row>
    <row r="36" spans="1:44">
      <c r="A36" t="s">
        <v>284</v>
      </c>
      <c r="B36" t="s">
        <v>53</v>
      </c>
      <c r="C36">
        <v>800000</v>
      </c>
      <c r="D36" t="s">
        <v>44</v>
      </c>
      <c r="E36" t="s">
        <v>22</v>
      </c>
      <c r="F36" t="s">
        <v>24</v>
      </c>
      <c r="G36" t="s">
        <v>347</v>
      </c>
      <c r="H36" t="s">
        <v>22</v>
      </c>
      <c r="I36" t="s">
        <v>71</v>
      </c>
      <c r="J36" t="s">
        <v>80</v>
      </c>
      <c r="K36" t="s">
        <v>40</v>
      </c>
      <c r="L36" t="s">
        <v>22</v>
      </c>
      <c r="M36" t="s">
        <v>30</v>
      </c>
      <c r="N36" t="s">
        <v>47</v>
      </c>
      <c r="O36" t="s">
        <v>22</v>
      </c>
      <c r="P36" t="s">
        <v>32</v>
      </c>
      <c r="Q36" t="s">
        <v>22</v>
      </c>
      <c r="R36" t="s">
        <v>49</v>
      </c>
      <c r="S36">
        <v>145000</v>
      </c>
      <c r="T36" t="s">
        <v>22</v>
      </c>
      <c r="U36" t="s">
        <v>34</v>
      </c>
      <c r="V36" t="s">
        <v>31</v>
      </c>
      <c r="W36" t="s">
        <v>22</v>
      </c>
      <c r="X36" t="s">
        <v>36</v>
      </c>
      <c r="Y36" t="s">
        <v>22</v>
      </c>
      <c r="Z36" t="s">
        <v>22</v>
      </c>
      <c r="AA36" t="s">
        <v>348</v>
      </c>
      <c r="AB36" t="s">
        <v>38</v>
      </c>
      <c r="AC36" t="s">
        <v>22</v>
      </c>
      <c r="AD36" t="s">
        <v>51</v>
      </c>
      <c r="AE36" t="s">
        <v>40</v>
      </c>
      <c r="AF36" t="s">
        <v>22</v>
      </c>
      <c r="AG36" t="s">
        <v>41</v>
      </c>
      <c r="AH36" t="s">
        <v>42</v>
      </c>
      <c r="AI36" t="s">
        <v>22</v>
      </c>
      <c r="AJ36" t="s">
        <v>22</v>
      </c>
      <c r="AK36" t="s">
        <v>22</v>
      </c>
      <c r="AL36" t="s">
        <v>58</v>
      </c>
      <c r="AM36">
        <v>3650000</v>
      </c>
      <c r="AN36" t="s">
        <v>307</v>
      </c>
      <c r="AO36" t="s">
        <v>40</v>
      </c>
      <c r="AP36" t="s">
        <v>22</v>
      </c>
      <c r="AQ36" t="s">
        <v>40</v>
      </c>
      <c r="AR36" t="s">
        <v>122</v>
      </c>
    </row>
    <row r="37" spans="1:44">
      <c r="A37" t="s">
        <v>285</v>
      </c>
      <c r="B37" t="s">
        <v>53</v>
      </c>
      <c r="C37">
        <v>500000</v>
      </c>
      <c r="D37" t="s">
        <v>44</v>
      </c>
      <c r="E37" t="s">
        <v>22</v>
      </c>
      <c r="F37" t="s">
        <v>45</v>
      </c>
      <c r="G37" t="s">
        <v>349</v>
      </c>
      <c r="H37" t="s">
        <v>22</v>
      </c>
      <c r="I37" t="s">
        <v>71</v>
      </c>
      <c r="J37" t="s">
        <v>80</v>
      </c>
      <c r="K37" t="s">
        <v>40</v>
      </c>
      <c r="L37" t="s">
        <v>22</v>
      </c>
      <c r="M37" t="s">
        <v>87</v>
      </c>
      <c r="N37" t="s">
        <v>28</v>
      </c>
      <c r="O37" t="s">
        <v>22</v>
      </c>
      <c r="P37" t="s">
        <v>125</v>
      </c>
      <c r="Q37" t="s">
        <v>22</v>
      </c>
      <c r="R37" t="s">
        <v>43</v>
      </c>
      <c r="S37" t="s">
        <v>22</v>
      </c>
      <c r="T37" t="s">
        <v>22</v>
      </c>
      <c r="U37" t="s">
        <v>73</v>
      </c>
      <c r="V37" t="s">
        <v>47</v>
      </c>
      <c r="W37" t="s">
        <v>22</v>
      </c>
      <c r="X37" t="s">
        <v>36</v>
      </c>
      <c r="Y37" t="s">
        <v>22</v>
      </c>
      <c r="Z37" t="s">
        <v>22</v>
      </c>
      <c r="AA37" t="s">
        <v>22</v>
      </c>
      <c r="AB37" t="s">
        <v>38</v>
      </c>
      <c r="AC37" t="s">
        <v>22</v>
      </c>
      <c r="AD37" t="s">
        <v>39</v>
      </c>
      <c r="AE37" t="s">
        <v>42</v>
      </c>
      <c r="AF37" t="s">
        <v>22</v>
      </c>
      <c r="AG37" t="s">
        <v>41</v>
      </c>
      <c r="AH37" t="s">
        <v>42</v>
      </c>
      <c r="AI37" t="s">
        <v>22</v>
      </c>
      <c r="AJ37" t="s">
        <v>22</v>
      </c>
      <c r="AK37" t="s">
        <v>22</v>
      </c>
      <c r="AL37" t="s">
        <v>151</v>
      </c>
      <c r="AM37">
        <v>800000</v>
      </c>
      <c r="AN37" t="s">
        <v>22</v>
      </c>
      <c r="AO37" t="s">
        <v>42</v>
      </c>
      <c r="AP37" t="s">
        <v>22</v>
      </c>
      <c r="AQ37" t="s">
        <v>40</v>
      </c>
      <c r="AR37" t="s">
        <v>122</v>
      </c>
    </row>
    <row r="38" spans="1:44">
      <c r="A38" t="s">
        <v>286</v>
      </c>
      <c r="B38" t="s">
        <v>53</v>
      </c>
      <c r="C38">
        <v>500000</v>
      </c>
      <c r="D38" t="s">
        <v>44</v>
      </c>
      <c r="E38" t="s">
        <v>22</v>
      </c>
      <c r="F38" t="s">
        <v>93</v>
      </c>
      <c r="G38" t="s">
        <v>350</v>
      </c>
      <c r="H38" t="s">
        <v>22</v>
      </c>
      <c r="I38" t="s">
        <v>71</v>
      </c>
      <c r="J38" t="s">
        <v>80</v>
      </c>
      <c r="K38" t="s">
        <v>40</v>
      </c>
      <c r="L38" t="s">
        <v>22</v>
      </c>
      <c r="M38" t="s">
        <v>87</v>
      </c>
      <c r="N38" t="s">
        <v>80</v>
      </c>
      <c r="O38" t="s">
        <v>22</v>
      </c>
      <c r="P38" t="s">
        <v>32</v>
      </c>
      <c r="Q38" t="s">
        <v>22</v>
      </c>
      <c r="R38" t="s">
        <v>43</v>
      </c>
      <c r="S38" t="s">
        <v>22</v>
      </c>
      <c r="T38" t="s">
        <v>22</v>
      </c>
      <c r="U38" t="s">
        <v>34</v>
      </c>
      <c r="V38" t="s">
        <v>47</v>
      </c>
      <c r="W38" t="s">
        <v>22</v>
      </c>
      <c r="X38" t="s">
        <v>50</v>
      </c>
      <c r="Y38" t="s">
        <v>298</v>
      </c>
      <c r="Z38" t="s">
        <v>22</v>
      </c>
      <c r="AA38" t="s">
        <v>22</v>
      </c>
      <c r="AB38" t="s">
        <v>38</v>
      </c>
      <c r="AC38" t="s">
        <v>22</v>
      </c>
      <c r="AD38" t="s">
        <v>39</v>
      </c>
      <c r="AE38" t="s">
        <v>42</v>
      </c>
      <c r="AF38" t="s">
        <v>22</v>
      </c>
      <c r="AG38" t="s">
        <v>41</v>
      </c>
      <c r="AH38" t="s">
        <v>42</v>
      </c>
      <c r="AI38" t="s">
        <v>22</v>
      </c>
      <c r="AJ38" t="s">
        <v>22</v>
      </c>
      <c r="AK38" t="s">
        <v>22</v>
      </c>
      <c r="AL38" t="s">
        <v>151</v>
      </c>
      <c r="AM38">
        <v>500000</v>
      </c>
      <c r="AN38" t="s">
        <v>22</v>
      </c>
      <c r="AO38" t="s">
        <v>42</v>
      </c>
      <c r="AP38" t="s">
        <v>22</v>
      </c>
      <c r="AQ38" t="s">
        <v>42</v>
      </c>
      <c r="AR38" t="s">
        <v>168</v>
      </c>
    </row>
    <row r="39" spans="1:44">
      <c r="A39" t="s">
        <v>287</v>
      </c>
      <c r="B39" t="s">
        <v>53</v>
      </c>
      <c r="C39">
        <v>162000</v>
      </c>
      <c r="D39" t="s">
        <v>44</v>
      </c>
      <c r="E39" t="s">
        <v>22</v>
      </c>
      <c r="AM39">
        <v>162000</v>
      </c>
    </row>
    <row r="40" spans="1:44">
      <c r="A40">
        <v>1979</v>
      </c>
      <c r="B40" t="s">
        <v>21</v>
      </c>
      <c r="C40" t="s">
        <v>22</v>
      </c>
      <c r="D40" t="s">
        <v>23</v>
      </c>
      <c r="E40" t="s">
        <v>22</v>
      </c>
      <c r="F40" t="s">
        <v>24</v>
      </c>
      <c r="G40" t="s">
        <v>25</v>
      </c>
      <c r="H40" t="s">
        <v>26</v>
      </c>
      <c r="I40" t="s">
        <v>27</v>
      </c>
      <c r="J40" t="s">
        <v>28</v>
      </c>
      <c r="K40" t="s">
        <v>29</v>
      </c>
      <c r="L40" t="s">
        <v>22</v>
      </c>
      <c r="M40" t="s">
        <v>30</v>
      </c>
      <c r="N40" t="s">
        <v>31</v>
      </c>
      <c r="O40" t="s">
        <v>22</v>
      </c>
      <c r="P40" t="s">
        <v>32</v>
      </c>
      <c r="R40" t="s">
        <v>33</v>
      </c>
      <c r="T40" t="s">
        <v>22</v>
      </c>
      <c r="U40" t="s">
        <v>34</v>
      </c>
      <c r="V40" t="s">
        <v>35</v>
      </c>
      <c r="W40" t="s">
        <v>22</v>
      </c>
      <c r="X40" t="s">
        <v>36</v>
      </c>
      <c r="Y40">
        <v>25000000</v>
      </c>
      <c r="Z40">
        <v>500000</v>
      </c>
      <c r="AA40" t="s">
        <v>37</v>
      </c>
      <c r="AB40" t="s">
        <v>38</v>
      </c>
      <c r="AC40">
        <v>5</v>
      </c>
      <c r="AD40" t="s">
        <v>39</v>
      </c>
      <c r="AE40" t="s">
        <v>40</v>
      </c>
      <c r="AF40" t="s">
        <v>22</v>
      </c>
      <c r="AG40" t="s">
        <v>41</v>
      </c>
      <c r="AH40" t="s">
        <v>42</v>
      </c>
      <c r="AI40" t="s">
        <v>22</v>
      </c>
      <c r="AJ40" t="s">
        <v>22</v>
      </c>
      <c r="AK40" t="s">
        <v>22</v>
      </c>
      <c r="AL40" t="s">
        <v>43</v>
      </c>
      <c r="AM40">
        <v>0</v>
      </c>
      <c r="AN40" t="s">
        <v>22</v>
      </c>
      <c r="AO40" t="s">
        <v>40</v>
      </c>
      <c r="AP40" t="s">
        <v>22</v>
      </c>
      <c r="AQ40" t="s">
        <v>42</v>
      </c>
      <c r="AR40" t="s">
        <v>22</v>
      </c>
    </row>
    <row r="41" spans="1:44">
      <c r="A41">
        <v>360</v>
      </c>
      <c r="B41" t="s">
        <v>21</v>
      </c>
      <c r="C41" t="s">
        <v>22</v>
      </c>
      <c r="D41" t="s">
        <v>44</v>
      </c>
      <c r="E41" t="s">
        <v>22</v>
      </c>
      <c r="F41" t="s">
        <v>45</v>
      </c>
      <c r="G41" t="s">
        <v>46</v>
      </c>
      <c r="H41" t="s">
        <v>22</v>
      </c>
      <c r="I41" t="s">
        <v>27</v>
      </c>
      <c r="J41" t="s">
        <v>47</v>
      </c>
      <c r="K41" t="s">
        <v>29</v>
      </c>
      <c r="L41" t="s">
        <v>22</v>
      </c>
      <c r="M41" t="s">
        <v>30</v>
      </c>
      <c r="N41" t="s">
        <v>47</v>
      </c>
      <c r="O41" t="s">
        <v>22</v>
      </c>
      <c r="P41" t="s">
        <v>48</v>
      </c>
      <c r="R41" t="s">
        <v>49</v>
      </c>
      <c r="S41">
        <v>1400000</v>
      </c>
      <c r="T41" t="s">
        <v>22</v>
      </c>
      <c r="U41" t="s">
        <v>34</v>
      </c>
      <c r="V41" t="s">
        <v>31</v>
      </c>
      <c r="W41" t="s">
        <v>22</v>
      </c>
      <c r="X41" t="s">
        <v>50</v>
      </c>
      <c r="Y41" t="s">
        <v>22</v>
      </c>
      <c r="Z41" t="s">
        <v>22</v>
      </c>
      <c r="AA41" t="s">
        <v>22</v>
      </c>
      <c r="AB41" t="s">
        <v>38</v>
      </c>
      <c r="AC41" t="s">
        <v>22</v>
      </c>
      <c r="AD41" t="s">
        <v>51</v>
      </c>
      <c r="AE41" t="s">
        <v>40</v>
      </c>
      <c r="AF41" t="s">
        <v>22</v>
      </c>
      <c r="AG41" t="s">
        <v>41</v>
      </c>
      <c r="AH41" t="s">
        <v>42</v>
      </c>
      <c r="AI41" t="s">
        <v>22</v>
      </c>
      <c r="AJ41" t="s">
        <v>22</v>
      </c>
      <c r="AK41" t="s">
        <v>22</v>
      </c>
      <c r="AL41" t="s">
        <v>43</v>
      </c>
      <c r="AM41">
        <v>0</v>
      </c>
      <c r="AN41" t="s">
        <v>22</v>
      </c>
      <c r="AO41" t="s">
        <v>42</v>
      </c>
      <c r="AP41" t="s">
        <v>22</v>
      </c>
      <c r="AQ41" t="s">
        <v>40</v>
      </c>
      <c r="AR41" t="s">
        <v>22</v>
      </c>
    </row>
    <row r="42" spans="1:44">
      <c r="A42" t="s">
        <v>74</v>
      </c>
      <c r="B42" t="s">
        <v>21</v>
      </c>
      <c r="C42" t="s">
        <v>22</v>
      </c>
      <c r="D42" t="s">
        <v>23</v>
      </c>
      <c r="E42">
        <v>200000</v>
      </c>
      <c r="F42" t="s">
        <v>24</v>
      </c>
      <c r="G42" t="s">
        <v>75</v>
      </c>
      <c r="H42" t="s">
        <v>22</v>
      </c>
      <c r="I42" t="s">
        <v>71</v>
      </c>
      <c r="J42" t="s">
        <v>28</v>
      </c>
      <c r="K42" t="s">
        <v>40</v>
      </c>
      <c r="L42" t="s">
        <v>22</v>
      </c>
      <c r="M42" t="s">
        <v>43</v>
      </c>
      <c r="N42" t="s">
        <v>28</v>
      </c>
      <c r="O42" t="s">
        <v>22</v>
      </c>
      <c r="P42" t="s">
        <v>76</v>
      </c>
      <c r="Q42" t="s">
        <v>22</v>
      </c>
      <c r="R42" t="s">
        <v>43</v>
      </c>
      <c r="T42" t="s">
        <v>22</v>
      </c>
      <c r="U42" t="s">
        <v>34</v>
      </c>
      <c r="V42" t="s">
        <v>31</v>
      </c>
      <c r="W42" t="s">
        <v>22</v>
      </c>
      <c r="X42" t="s">
        <v>36</v>
      </c>
      <c r="Y42">
        <v>2000000</v>
      </c>
      <c r="Z42">
        <v>200000</v>
      </c>
      <c r="AA42" t="s">
        <v>37</v>
      </c>
      <c r="AB42" t="s">
        <v>38</v>
      </c>
      <c r="AC42" t="s">
        <v>22</v>
      </c>
      <c r="AD42" t="s">
        <v>39</v>
      </c>
      <c r="AE42" t="s">
        <v>42</v>
      </c>
      <c r="AF42" t="s">
        <v>22</v>
      </c>
      <c r="AG42" t="s">
        <v>41</v>
      </c>
      <c r="AH42" t="s">
        <v>42</v>
      </c>
      <c r="AI42" t="s">
        <v>22</v>
      </c>
      <c r="AJ42" t="s">
        <v>22</v>
      </c>
      <c r="AK42" t="s">
        <v>22</v>
      </c>
      <c r="AL42" t="s">
        <v>43</v>
      </c>
      <c r="AM42" t="s">
        <v>22</v>
      </c>
      <c r="AN42" t="s">
        <v>22</v>
      </c>
      <c r="AO42" t="s">
        <v>22</v>
      </c>
      <c r="AP42" t="s">
        <v>22</v>
      </c>
      <c r="AQ42" t="s">
        <v>42</v>
      </c>
      <c r="AR42" t="s">
        <v>22</v>
      </c>
    </row>
    <row r="43" spans="1:44">
      <c r="A43" t="s">
        <v>77</v>
      </c>
      <c r="B43" t="s">
        <v>21</v>
      </c>
    </row>
    <row r="44" spans="1:44">
      <c r="A44" t="s">
        <v>78</v>
      </c>
      <c r="B44" t="s">
        <v>21</v>
      </c>
      <c r="C44" t="s">
        <v>22</v>
      </c>
      <c r="D44" t="s">
        <v>60</v>
      </c>
      <c r="E44" t="s">
        <v>22</v>
      </c>
      <c r="F44" t="s">
        <v>45</v>
      </c>
      <c r="G44" t="s">
        <v>79</v>
      </c>
      <c r="H44" t="s">
        <v>22</v>
      </c>
      <c r="I44" t="s">
        <v>27</v>
      </c>
      <c r="J44" t="s">
        <v>31</v>
      </c>
      <c r="K44" t="s">
        <v>29</v>
      </c>
      <c r="L44" t="s">
        <v>22</v>
      </c>
      <c r="M44" t="s">
        <v>30</v>
      </c>
      <c r="N44" t="s">
        <v>47</v>
      </c>
      <c r="O44" t="s">
        <v>22</v>
      </c>
      <c r="P44" t="s">
        <v>48</v>
      </c>
      <c r="Q44" t="s">
        <v>22</v>
      </c>
      <c r="R44" t="s">
        <v>49</v>
      </c>
      <c r="S44">
        <v>1538827</v>
      </c>
      <c r="T44">
        <v>42369</v>
      </c>
      <c r="U44" t="s">
        <v>34</v>
      </c>
      <c r="V44" t="s">
        <v>80</v>
      </c>
      <c r="W44" t="s">
        <v>22</v>
      </c>
      <c r="X44" t="s">
        <v>36</v>
      </c>
      <c r="Y44">
        <v>1325000</v>
      </c>
      <c r="Z44" t="s">
        <v>22</v>
      </c>
      <c r="AA44" t="s">
        <v>81</v>
      </c>
      <c r="AB44" t="s">
        <v>38</v>
      </c>
      <c r="AC44" t="s">
        <v>22</v>
      </c>
      <c r="AD44" t="s">
        <v>39</v>
      </c>
      <c r="AE44" t="s">
        <v>42</v>
      </c>
      <c r="AF44" t="s">
        <v>22</v>
      </c>
      <c r="AG44" t="s">
        <v>63</v>
      </c>
      <c r="AH44" t="s">
        <v>42</v>
      </c>
      <c r="AI44" t="s">
        <v>22</v>
      </c>
      <c r="AJ44" t="s">
        <v>22</v>
      </c>
      <c r="AK44" t="s">
        <v>22</v>
      </c>
      <c r="AL44" t="s">
        <v>43</v>
      </c>
      <c r="AM44" t="s">
        <v>22</v>
      </c>
      <c r="AN44" t="s">
        <v>22</v>
      </c>
      <c r="AO44" t="s">
        <v>42</v>
      </c>
      <c r="AP44" t="s">
        <v>22</v>
      </c>
      <c r="AQ44" t="s">
        <v>42</v>
      </c>
      <c r="AR44" t="s">
        <v>22</v>
      </c>
    </row>
    <row r="45" spans="1:44">
      <c r="A45" t="s">
        <v>82</v>
      </c>
      <c r="B45" t="s">
        <v>21</v>
      </c>
      <c r="C45" t="s">
        <v>22</v>
      </c>
      <c r="D45" t="s">
        <v>44</v>
      </c>
      <c r="E45" t="s">
        <v>22</v>
      </c>
      <c r="F45" t="s">
        <v>45</v>
      </c>
      <c r="G45" t="s">
        <v>83</v>
      </c>
      <c r="H45" t="s">
        <v>22</v>
      </c>
      <c r="I45" t="s">
        <v>71</v>
      </c>
      <c r="J45" t="s">
        <v>28</v>
      </c>
      <c r="K45" t="s">
        <v>29</v>
      </c>
      <c r="L45" t="s">
        <v>22</v>
      </c>
      <c r="M45" t="s">
        <v>30</v>
      </c>
      <c r="N45" t="s">
        <v>31</v>
      </c>
      <c r="O45" t="s">
        <v>22</v>
      </c>
      <c r="P45" t="s">
        <v>48</v>
      </c>
      <c r="Q45" t="s">
        <v>22</v>
      </c>
      <c r="S45">
        <v>738943</v>
      </c>
      <c r="T45">
        <v>41425</v>
      </c>
      <c r="U45" t="s">
        <v>73</v>
      </c>
      <c r="V45" t="s">
        <v>47</v>
      </c>
      <c r="W45" t="s">
        <v>22</v>
      </c>
      <c r="X45" t="s">
        <v>36</v>
      </c>
      <c r="Z45" t="s">
        <v>22</v>
      </c>
      <c r="AA45" t="s">
        <v>22</v>
      </c>
      <c r="AB45" t="s">
        <v>38</v>
      </c>
      <c r="AC45" t="s">
        <v>22</v>
      </c>
      <c r="AD45" t="s">
        <v>84</v>
      </c>
      <c r="AE45" t="s">
        <v>42</v>
      </c>
      <c r="AF45" t="s">
        <v>22</v>
      </c>
      <c r="AG45" t="s">
        <v>41</v>
      </c>
      <c r="AH45" t="s">
        <v>42</v>
      </c>
      <c r="AI45" t="s">
        <v>22</v>
      </c>
      <c r="AJ45" t="s">
        <v>22</v>
      </c>
      <c r="AK45" t="s">
        <v>22</v>
      </c>
      <c r="AL45" t="s">
        <v>43</v>
      </c>
      <c r="AM45" t="s">
        <v>22</v>
      </c>
      <c r="AN45" t="s">
        <v>22</v>
      </c>
      <c r="AO45" t="s">
        <v>42</v>
      </c>
      <c r="AP45" t="s">
        <v>22</v>
      </c>
      <c r="AQ45" t="s">
        <v>40</v>
      </c>
      <c r="AR45" t="s">
        <v>22</v>
      </c>
    </row>
    <row r="46" spans="1:44">
      <c r="A46" t="s">
        <v>85</v>
      </c>
      <c r="B46" t="s">
        <v>21</v>
      </c>
      <c r="C46" t="s">
        <v>22</v>
      </c>
      <c r="D46" t="s">
        <v>44</v>
      </c>
      <c r="E46" t="s">
        <v>22</v>
      </c>
      <c r="F46" t="s">
        <v>24</v>
      </c>
      <c r="G46" t="s">
        <v>86</v>
      </c>
      <c r="H46" t="s">
        <v>22</v>
      </c>
      <c r="I46" t="s">
        <v>71</v>
      </c>
      <c r="J46" t="s">
        <v>80</v>
      </c>
      <c r="K46" t="s">
        <v>40</v>
      </c>
      <c r="L46" t="s">
        <v>22</v>
      </c>
      <c r="M46" t="s">
        <v>87</v>
      </c>
      <c r="N46" t="s">
        <v>35</v>
      </c>
      <c r="O46" t="s">
        <v>22</v>
      </c>
      <c r="P46" t="s">
        <v>76</v>
      </c>
      <c r="Q46" t="s">
        <v>22</v>
      </c>
      <c r="R46" t="s">
        <v>43</v>
      </c>
      <c r="S46" t="s">
        <v>22</v>
      </c>
      <c r="T46" t="s">
        <v>22</v>
      </c>
      <c r="U46" t="s">
        <v>73</v>
      </c>
      <c r="V46" t="s">
        <v>47</v>
      </c>
      <c r="W46" t="s">
        <v>22</v>
      </c>
      <c r="X46" t="s">
        <v>50</v>
      </c>
      <c r="Z46" t="s">
        <v>22</v>
      </c>
      <c r="AA46" t="s">
        <v>22</v>
      </c>
      <c r="AB46" t="s">
        <v>88</v>
      </c>
      <c r="AC46" t="s">
        <v>22</v>
      </c>
      <c r="AD46" t="s">
        <v>51</v>
      </c>
      <c r="AE46" t="s">
        <v>40</v>
      </c>
      <c r="AF46" t="s">
        <v>22</v>
      </c>
      <c r="AG46" t="s">
        <v>41</v>
      </c>
      <c r="AH46" t="s">
        <v>42</v>
      </c>
      <c r="AI46" t="s">
        <v>22</v>
      </c>
      <c r="AJ46" t="s">
        <v>22</v>
      </c>
      <c r="AK46" t="s">
        <v>22</v>
      </c>
      <c r="AL46" t="s">
        <v>43</v>
      </c>
      <c r="AM46" t="s">
        <v>22</v>
      </c>
      <c r="AN46" t="s">
        <v>22</v>
      </c>
      <c r="AO46" t="s">
        <v>42</v>
      </c>
      <c r="AP46" t="s">
        <v>22</v>
      </c>
      <c r="AQ46" t="s">
        <v>40</v>
      </c>
      <c r="AR46" t="s">
        <v>22</v>
      </c>
    </row>
    <row r="47" spans="1:44">
      <c r="A47" t="s">
        <v>89</v>
      </c>
      <c r="B47" t="s">
        <v>21</v>
      </c>
      <c r="C47" t="s">
        <v>22</v>
      </c>
      <c r="D47" t="s">
        <v>23</v>
      </c>
      <c r="E47" t="s">
        <v>22</v>
      </c>
      <c r="F47" t="s">
        <v>54</v>
      </c>
      <c r="G47" t="s">
        <v>90</v>
      </c>
      <c r="H47" t="s">
        <v>91</v>
      </c>
      <c r="I47" t="s">
        <v>27</v>
      </c>
      <c r="J47" t="s">
        <v>28</v>
      </c>
      <c r="K47" t="s">
        <v>40</v>
      </c>
      <c r="L47" t="s">
        <v>22</v>
      </c>
      <c r="M47" t="s">
        <v>43</v>
      </c>
      <c r="N47" t="s">
        <v>28</v>
      </c>
      <c r="O47" t="s">
        <v>22</v>
      </c>
      <c r="P47" t="s">
        <v>76</v>
      </c>
      <c r="Q47" t="s">
        <v>22</v>
      </c>
      <c r="R47" t="s">
        <v>43</v>
      </c>
      <c r="S47" t="s">
        <v>22</v>
      </c>
      <c r="T47" t="s">
        <v>22</v>
      </c>
      <c r="U47" t="s">
        <v>34</v>
      </c>
      <c r="V47" t="s">
        <v>80</v>
      </c>
      <c r="W47" t="s">
        <v>22</v>
      </c>
      <c r="X47" t="s">
        <v>36</v>
      </c>
      <c r="Z47" t="s">
        <v>22</v>
      </c>
      <c r="AA47" t="s">
        <v>22</v>
      </c>
      <c r="AB47" t="s">
        <v>88</v>
      </c>
      <c r="AC47" t="s">
        <v>22</v>
      </c>
      <c r="AD47" t="s">
        <v>39</v>
      </c>
      <c r="AE47" t="s">
        <v>42</v>
      </c>
      <c r="AF47" t="s">
        <v>22</v>
      </c>
      <c r="AG47" t="s">
        <v>41</v>
      </c>
      <c r="AH47" t="s">
        <v>42</v>
      </c>
      <c r="AI47" t="s">
        <v>22</v>
      </c>
      <c r="AJ47" t="s">
        <v>22</v>
      </c>
      <c r="AK47" t="s">
        <v>22</v>
      </c>
      <c r="AL47" t="s">
        <v>43</v>
      </c>
      <c r="AM47" t="s">
        <v>22</v>
      </c>
      <c r="AN47" t="s">
        <v>22</v>
      </c>
      <c r="AO47" t="s">
        <v>42</v>
      </c>
      <c r="AP47" t="s">
        <v>22</v>
      </c>
      <c r="AQ47" t="s">
        <v>42</v>
      </c>
      <c r="AR47" t="s">
        <v>22</v>
      </c>
    </row>
    <row r="48" spans="1:44">
      <c r="A48" t="s">
        <v>92</v>
      </c>
      <c r="B48" t="s">
        <v>21</v>
      </c>
      <c r="C48" t="s">
        <v>22</v>
      </c>
      <c r="D48" t="s">
        <v>23</v>
      </c>
      <c r="E48" t="s">
        <v>22</v>
      </c>
      <c r="F48" t="s">
        <v>93</v>
      </c>
      <c r="G48" t="s">
        <v>94</v>
      </c>
      <c r="H48" t="s">
        <v>22</v>
      </c>
      <c r="I48" t="s">
        <v>71</v>
      </c>
      <c r="J48" t="s">
        <v>80</v>
      </c>
      <c r="K48" t="s">
        <v>40</v>
      </c>
      <c r="L48" t="s">
        <v>22</v>
      </c>
      <c r="M48" t="s">
        <v>87</v>
      </c>
      <c r="N48" t="s">
        <v>28</v>
      </c>
      <c r="O48" t="s">
        <v>22</v>
      </c>
      <c r="P48" t="s">
        <v>76</v>
      </c>
      <c r="Q48" t="s">
        <v>22</v>
      </c>
      <c r="R48" t="s">
        <v>43</v>
      </c>
      <c r="S48" t="s">
        <v>22</v>
      </c>
      <c r="T48" t="s">
        <v>22</v>
      </c>
      <c r="U48" t="s">
        <v>73</v>
      </c>
      <c r="V48" t="s">
        <v>47</v>
      </c>
      <c r="W48" t="s">
        <v>22</v>
      </c>
      <c r="X48" t="s">
        <v>36</v>
      </c>
      <c r="Y48">
        <v>35000000</v>
      </c>
      <c r="Z48">
        <v>0.05</v>
      </c>
      <c r="AA48">
        <v>3360000</v>
      </c>
      <c r="AB48" t="s">
        <v>62</v>
      </c>
      <c r="AC48" t="s">
        <v>22</v>
      </c>
      <c r="AD48" t="s">
        <v>51</v>
      </c>
      <c r="AE48" t="s">
        <v>40</v>
      </c>
      <c r="AF48" t="s">
        <v>22</v>
      </c>
      <c r="AG48" t="s">
        <v>41</v>
      </c>
      <c r="AH48" t="s">
        <v>42</v>
      </c>
      <c r="AI48" t="s">
        <v>22</v>
      </c>
      <c r="AJ48" t="s">
        <v>22</v>
      </c>
      <c r="AK48" t="s">
        <v>22</v>
      </c>
      <c r="AL48" t="s">
        <v>43</v>
      </c>
      <c r="AM48" t="s">
        <v>22</v>
      </c>
      <c r="AN48" t="s">
        <v>22</v>
      </c>
      <c r="AO48" t="s">
        <v>42</v>
      </c>
      <c r="AP48" t="s">
        <v>22</v>
      </c>
      <c r="AQ48" t="s">
        <v>42</v>
      </c>
      <c r="AR48" t="s">
        <v>22</v>
      </c>
    </row>
    <row r="49" spans="1:44">
      <c r="A49" t="s">
        <v>95</v>
      </c>
      <c r="B49" t="s">
        <v>21</v>
      </c>
    </row>
    <row r="50" spans="1:44">
      <c r="A50" t="s">
        <v>96</v>
      </c>
      <c r="B50" t="s">
        <v>21</v>
      </c>
      <c r="C50" t="s">
        <v>22</v>
      </c>
      <c r="D50" t="s">
        <v>23</v>
      </c>
      <c r="E50" t="s">
        <v>22</v>
      </c>
      <c r="F50" t="s">
        <v>24</v>
      </c>
      <c r="G50" t="s">
        <v>97</v>
      </c>
      <c r="H50" t="s">
        <v>22</v>
      </c>
      <c r="I50" t="s">
        <v>71</v>
      </c>
      <c r="J50" t="s">
        <v>28</v>
      </c>
      <c r="K50" t="s">
        <v>40</v>
      </c>
      <c r="L50" t="s">
        <v>22</v>
      </c>
      <c r="M50" t="s">
        <v>43</v>
      </c>
      <c r="N50" t="s">
        <v>80</v>
      </c>
      <c r="O50" t="s">
        <v>22</v>
      </c>
      <c r="P50" t="s">
        <v>32</v>
      </c>
      <c r="Q50" t="s">
        <v>22</v>
      </c>
      <c r="R50" t="s">
        <v>43</v>
      </c>
      <c r="S50" t="s">
        <v>22</v>
      </c>
      <c r="T50" t="s">
        <v>22</v>
      </c>
      <c r="U50" t="s">
        <v>34</v>
      </c>
      <c r="V50" t="s">
        <v>31</v>
      </c>
      <c r="W50" t="s">
        <v>22</v>
      </c>
      <c r="X50" t="s">
        <v>36</v>
      </c>
      <c r="Y50" t="s">
        <v>98</v>
      </c>
      <c r="Z50" t="s">
        <v>22</v>
      </c>
      <c r="AA50" t="s">
        <v>81</v>
      </c>
      <c r="AB50" t="s">
        <v>38</v>
      </c>
      <c r="AC50" t="s">
        <v>22</v>
      </c>
      <c r="AD50" t="s">
        <v>39</v>
      </c>
      <c r="AE50" t="s">
        <v>42</v>
      </c>
      <c r="AF50" t="s">
        <v>22</v>
      </c>
      <c r="AG50" t="s">
        <v>41</v>
      </c>
      <c r="AH50" t="s">
        <v>42</v>
      </c>
      <c r="AI50" t="s">
        <v>22</v>
      </c>
      <c r="AJ50" t="s">
        <v>22</v>
      </c>
      <c r="AK50" t="s">
        <v>22</v>
      </c>
      <c r="AL50" t="s">
        <v>43</v>
      </c>
      <c r="AM50" t="s">
        <v>22</v>
      </c>
      <c r="AN50" t="s">
        <v>22</v>
      </c>
      <c r="AO50" t="s">
        <v>40</v>
      </c>
      <c r="AP50" t="s">
        <v>22</v>
      </c>
      <c r="AQ50" t="s">
        <v>42</v>
      </c>
      <c r="AR50" t="s">
        <v>22</v>
      </c>
    </row>
    <row r="51" spans="1:44">
      <c r="A51" t="s">
        <v>99</v>
      </c>
      <c r="B51" t="s">
        <v>21</v>
      </c>
      <c r="C51" t="s">
        <v>22</v>
      </c>
    </row>
    <row r="52" spans="1:44">
      <c r="A52" t="s">
        <v>100</v>
      </c>
      <c r="B52" t="s">
        <v>21</v>
      </c>
      <c r="C52" t="s">
        <v>22</v>
      </c>
      <c r="D52" t="s">
        <v>44</v>
      </c>
      <c r="E52" t="s">
        <v>22</v>
      </c>
      <c r="F52" t="s">
        <v>45</v>
      </c>
      <c r="G52" t="s">
        <v>101</v>
      </c>
      <c r="H52" t="s">
        <v>22</v>
      </c>
      <c r="I52" t="s">
        <v>71</v>
      </c>
      <c r="J52" t="s">
        <v>35</v>
      </c>
      <c r="K52" t="s">
        <v>40</v>
      </c>
      <c r="L52" t="s">
        <v>22</v>
      </c>
      <c r="M52" t="s">
        <v>30</v>
      </c>
      <c r="N52" t="s">
        <v>47</v>
      </c>
      <c r="O52" t="s">
        <v>22</v>
      </c>
      <c r="P52" t="s">
        <v>48</v>
      </c>
      <c r="Q52" t="s">
        <v>22</v>
      </c>
      <c r="R52" t="s">
        <v>49</v>
      </c>
      <c r="S52">
        <v>298609</v>
      </c>
      <c r="T52" t="s">
        <v>22</v>
      </c>
      <c r="U52" t="s">
        <v>73</v>
      </c>
      <c r="V52" t="s">
        <v>31</v>
      </c>
      <c r="W52" t="s">
        <v>22</v>
      </c>
      <c r="X52" t="s">
        <v>50</v>
      </c>
      <c r="Y52" t="s">
        <v>102</v>
      </c>
      <c r="Z52" t="s">
        <v>22</v>
      </c>
      <c r="AA52" t="s">
        <v>103</v>
      </c>
      <c r="AB52" t="s">
        <v>38</v>
      </c>
      <c r="AC52" t="s">
        <v>22</v>
      </c>
      <c r="AD52" t="s">
        <v>39</v>
      </c>
      <c r="AE52" t="s">
        <v>40</v>
      </c>
      <c r="AF52" t="s">
        <v>22</v>
      </c>
      <c r="AG52" t="s">
        <v>41</v>
      </c>
      <c r="AH52" t="s">
        <v>42</v>
      </c>
      <c r="AI52" t="s">
        <v>22</v>
      </c>
      <c r="AJ52" t="s">
        <v>22</v>
      </c>
      <c r="AK52" t="s">
        <v>22</v>
      </c>
      <c r="AL52" t="s">
        <v>43</v>
      </c>
      <c r="AM52" t="s">
        <v>22</v>
      </c>
      <c r="AN52" t="s">
        <v>22</v>
      </c>
      <c r="AO52" t="s">
        <v>40</v>
      </c>
      <c r="AP52" t="s">
        <v>22</v>
      </c>
      <c r="AQ52" t="s">
        <v>42</v>
      </c>
      <c r="AR52" t="s">
        <v>22</v>
      </c>
    </row>
    <row r="53" spans="1:44">
      <c r="A53" t="s">
        <v>104</v>
      </c>
      <c r="B53" t="s">
        <v>21</v>
      </c>
      <c r="C53" t="s">
        <v>22</v>
      </c>
      <c r="D53" t="s">
        <v>44</v>
      </c>
      <c r="E53" t="s">
        <v>22</v>
      </c>
      <c r="F53" t="s">
        <v>45</v>
      </c>
      <c r="G53" t="s">
        <v>105</v>
      </c>
      <c r="H53" t="s">
        <v>22</v>
      </c>
      <c r="I53" t="s">
        <v>71</v>
      </c>
      <c r="J53" t="s">
        <v>80</v>
      </c>
      <c r="K53" t="s">
        <v>40</v>
      </c>
      <c r="L53" t="s">
        <v>22</v>
      </c>
      <c r="M53" t="s">
        <v>30</v>
      </c>
      <c r="N53" t="s">
        <v>47</v>
      </c>
      <c r="O53" t="s">
        <v>22</v>
      </c>
      <c r="P53" t="s">
        <v>32</v>
      </c>
      <c r="Q53" t="s">
        <v>22</v>
      </c>
      <c r="R53" t="s">
        <v>49</v>
      </c>
      <c r="S53">
        <v>7000000</v>
      </c>
      <c r="T53" t="s">
        <v>22</v>
      </c>
      <c r="U53" t="s">
        <v>73</v>
      </c>
      <c r="V53" t="s">
        <v>47</v>
      </c>
      <c r="W53" t="s">
        <v>106</v>
      </c>
      <c r="X53" t="s">
        <v>36</v>
      </c>
      <c r="Y53" t="s">
        <v>107</v>
      </c>
      <c r="Z53" t="s">
        <v>22</v>
      </c>
      <c r="AA53" t="s">
        <v>22</v>
      </c>
      <c r="AB53" t="s">
        <v>38</v>
      </c>
      <c r="AC53" t="s">
        <v>22</v>
      </c>
      <c r="AD53" t="s">
        <v>39</v>
      </c>
      <c r="AE53" t="s">
        <v>40</v>
      </c>
      <c r="AF53" t="s">
        <v>22</v>
      </c>
      <c r="AG53" t="s">
        <v>63</v>
      </c>
      <c r="AH53" t="s">
        <v>42</v>
      </c>
      <c r="AI53" t="s">
        <v>22</v>
      </c>
      <c r="AK53" t="s">
        <v>22</v>
      </c>
      <c r="AL53" t="s">
        <v>43</v>
      </c>
      <c r="AM53" t="s">
        <v>22</v>
      </c>
      <c r="AN53" t="s">
        <v>22</v>
      </c>
      <c r="AO53" t="s">
        <v>42</v>
      </c>
      <c r="AP53" t="s">
        <v>22</v>
      </c>
      <c r="AQ53" t="s">
        <v>40</v>
      </c>
      <c r="AR53" t="s">
        <v>22</v>
      </c>
    </row>
    <row r="54" spans="1:44">
      <c r="A54" t="s">
        <v>108</v>
      </c>
      <c r="B54" t="s">
        <v>21</v>
      </c>
      <c r="C54" t="s">
        <v>22</v>
      </c>
      <c r="D54" t="s">
        <v>23</v>
      </c>
      <c r="E54" t="s">
        <v>22</v>
      </c>
      <c r="F54" t="s">
        <v>45</v>
      </c>
      <c r="G54" t="s">
        <v>109</v>
      </c>
      <c r="H54" t="s">
        <v>22</v>
      </c>
      <c r="I54" t="s">
        <v>71</v>
      </c>
      <c r="J54" t="s">
        <v>28</v>
      </c>
      <c r="K54" t="s">
        <v>40</v>
      </c>
      <c r="L54" t="s">
        <v>22</v>
      </c>
      <c r="M54" t="s">
        <v>87</v>
      </c>
      <c r="N54" t="s">
        <v>47</v>
      </c>
      <c r="O54" t="s">
        <v>22</v>
      </c>
      <c r="P54" t="s">
        <v>32</v>
      </c>
      <c r="Q54" t="s">
        <v>22</v>
      </c>
      <c r="R54" t="s">
        <v>43</v>
      </c>
      <c r="S54" t="s">
        <v>22</v>
      </c>
      <c r="T54" t="s">
        <v>22</v>
      </c>
      <c r="U54" t="s">
        <v>34</v>
      </c>
      <c r="V54" t="s">
        <v>80</v>
      </c>
      <c r="W54" t="s">
        <v>22</v>
      </c>
      <c r="X54" t="s">
        <v>36</v>
      </c>
      <c r="Y54" t="s">
        <v>110</v>
      </c>
      <c r="Z54" t="s">
        <v>22</v>
      </c>
      <c r="AA54" t="s">
        <v>111</v>
      </c>
      <c r="AB54" t="s">
        <v>38</v>
      </c>
      <c r="AC54" t="s">
        <v>22</v>
      </c>
      <c r="AD54" t="s">
        <v>39</v>
      </c>
      <c r="AE54" t="s">
        <v>42</v>
      </c>
      <c r="AF54" t="s">
        <v>22</v>
      </c>
      <c r="AG54" t="s">
        <v>41</v>
      </c>
      <c r="AH54" t="s">
        <v>42</v>
      </c>
      <c r="AI54" t="s">
        <v>22</v>
      </c>
      <c r="AJ54" t="s">
        <v>22</v>
      </c>
      <c r="AK54" t="s">
        <v>22</v>
      </c>
      <c r="AL54" t="s">
        <v>43</v>
      </c>
      <c r="AM54" t="s">
        <v>22</v>
      </c>
      <c r="AN54" t="s">
        <v>22</v>
      </c>
      <c r="AO54" t="s">
        <v>42</v>
      </c>
      <c r="AP54" t="s">
        <v>22</v>
      </c>
      <c r="AQ54" t="s">
        <v>40</v>
      </c>
      <c r="AR54" t="s">
        <v>22</v>
      </c>
    </row>
    <row r="55" spans="1:44">
      <c r="A55" t="s">
        <v>112</v>
      </c>
      <c r="B55" t="s">
        <v>21</v>
      </c>
      <c r="C55" t="s">
        <v>22</v>
      </c>
      <c r="D55" t="s">
        <v>23</v>
      </c>
      <c r="E55" t="s">
        <v>22</v>
      </c>
      <c r="F55" t="s">
        <v>45</v>
      </c>
      <c r="G55" t="s">
        <v>113</v>
      </c>
      <c r="H55" t="s">
        <v>22</v>
      </c>
      <c r="I55" t="s">
        <v>71</v>
      </c>
      <c r="J55" t="s">
        <v>31</v>
      </c>
      <c r="K55" t="s">
        <v>29</v>
      </c>
      <c r="L55" t="s">
        <v>22</v>
      </c>
      <c r="M55" t="s">
        <v>43</v>
      </c>
      <c r="N55" t="s">
        <v>80</v>
      </c>
      <c r="O55" t="s">
        <v>22</v>
      </c>
      <c r="P55" t="s">
        <v>32</v>
      </c>
      <c r="Q55" t="s">
        <v>22</v>
      </c>
      <c r="U55" t="s">
        <v>34</v>
      </c>
      <c r="V55" t="s">
        <v>80</v>
      </c>
      <c r="W55" t="s">
        <v>22</v>
      </c>
      <c r="X55" t="s">
        <v>50</v>
      </c>
      <c r="Y55" t="s">
        <v>114</v>
      </c>
      <c r="Z55">
        <v>0.01</v>
      </c>
      <c r="AA55" t="s">
        <v>22</v>
      </c>
      <c r="AB55" t="s">
        <v>38</v>
      </c>
      <c r="AC55" t="s">
        <v>22</v>
      </c>
      <c r="AD55" t="s">
        <v>51</v>
      </c>
      <c r="AE55" t="s">
        <v>42</v>
      </c>
      <c r="AF55" t="s">
        <v>22</v>
      </c>
      <c r="AG55" t="s">
        <v>41</v>
      </c>
      <c r="AH55" t="s">
        <v>42</v>
      </c>
      <c r="AI55" t="s">
        <v>22</v>
      </c>
      <c r="AK55" t="s">
        <v>22</v>
      </c>
      <c r="AL55" t="s">
        <v>43</v>
      </c>
      <c r="AM55" t="s">
        <v>22</v>
      </c>
      <c r="AN55" t="s">
        <v>22</v>
      </c>
      <c r="AO55" t="s">
        <v>42</v>
      </c>
      <c r="AP55" t="s">
        <v>22</v>
      </c>
      <c r="AQ55" t="s">
        <v>42</v>
      </c>
      <c r="AR55" t="s">
        <v>22</v>
      </c>
    </row>
    <row r="56" spans="1:44">
      <c r="A56" t="s">
        <v>119</v>
      </c>
      <c r="B56" t="s">
        <v>21</v>
      </c>
      <c r="C56" t="s">
        <v>22</v>
      </c>
      <c r="D56" t="s">
        <v>60</v>
      </c>
      <c r="E56" t="s">
        <v>120</v>
      </c>
      <c r="F56" t="s">
        <v>24</v>
      </c>
      <c r="G56" t="s">
        <v>121</v>
      </c>
      <c r="H56" t="s">
        <v>22</v>
      </c>
      <c r="I56" t="s">
        <v>71</v>
      </c>
      <c r="J56" t="s">
        <v>80</v>
      </c>
      <c r="K56" t="s">
        <v>40</v>
      </c>
      <c r="L56" t="s">
        <v>22</v>
      </c>
      <c r="M56" t="s">
        <v>30</v>
      </c>
      <c r="N56" t="s">
        <v>80</v>
      </c>
      <c r="O56" t="s">
        <v>22</v>
      </c>
      <c r="P56" t="s">
        <v>48</v>
      </c>
      <c r="R56" t="s">
        <v>43</v>
      </c>
      <c r="S56" t="s">
        <v>22</v>
      </c>
      <c r="T56" t="s">
        <v>120</v>
      </c>
      <c r="U56" t="s">
        <v>34</v>
      </c>
      <c r="V56" t="s">
        <v>35</v>
      </c>
      <c r="W56" t="s">
        <v>22</v>
      </c>
      <c r="X56" t="s">
        <v>36</v>
      </c>
      <c r="Y56" t="s">
        <v>22</v>
      </c>
      <c r="Z56" t="s">
        <v>22</v>
      </c>
      <c r="AA56" t="s">
        <v>22</v>
      </c>
      <c r="AB56" t="s">
        <v>38</v>
      </c>
      <c r="AC56" t="s">
        <v>22</v>
      </c>
      <c r="AD56" t="s">
        <v>84</v>
      </c>
      <c r="AE56" t="s">
        <v>42</v>
      </c>
      <c r="AF56" t="s">
        <v>22</v>
      </c>
      <c r="AG56" t="s">
        <v>41</v>
      </c>
      <c r="AH56" t="s">
        <v>42</v>
      </c>
      <c r="AI56" t="s">
        <v>22</v>
      </c>
      <c r="AJ56" t="s">
        <v>22</v>
      </c>
      <c r="AK56" t="s">
        <v>22</v>
      </c>
      <c r="AL56" t="s">
        <v>43</v>
      </c>
      <c r="AM56" t="s">
        <v>22</v>
      </c>
      <c r="AN56" t="s">
        <v>22</v>
      </c>
      <c r="AO56" t="s">
        <v>42</v>
      </c>
      <c r="AP56" t="s">
        <v>22</v>
      </c>
      <c r="AQ56" t="s">
        <v>40</v>
      </c>
      <c r="AR56" t="s">
        <v>122</v>
      </c>
    </row>
    <row r="57" spans="1:44">
      <c r="A57" t="s">
        <v>123</v>
      </c>
      <c r="B57" t="s">
        <v>21</v>
      </c>
      <c r="C57" t="s">
        <v>22</v>
      </c>
      <c r="D57" t="s">
        <v>23</v>
      </c>
      <c r="E57" t="s">
        <v>120</v>
      </c>
      <c r="F57" t="s">
        <v>45</v>
      </c>
      <c r="G57" t="s">
        <v>124</v>
      </c>
      <c r="H57" t="s">
        <v>22</v>
      </c>
      <c r="I57" t="s">
        <v>71</v>
      </c>
      <c r="J57" t="s">
        <v>28</v>
      </c>
      <c r="K57" t="s">
        <v>29</v>
      </c>
      <c r="L57" t="s">
        <v>22</v>
      </c>
      <c r="M57" t="s">
        <v>87</v>
      </c>
      <c r="N57" t="s">
        <v>80</v>
      </c>
      <c r="O57" t="s">
        <v>22</v>
      </c>
      <c r="P57" t="s">
        <v>125</v>
      </c>
      <c r="Q57" t="s">
        <v>22</v>
      </c>
      <c r="R57" t="s">
        <v>67</v>
      </c>
      <c r="S57" t="s">
        <v>22</v>
      </c>
      <c r="T57" t="s">
        <v>22</v>
      </c>
      <c r="U57" t="s">
        <v>34</v>
      </c>
      <c r="V57" t="s">
        <v>80</v>
      </c>
      <c r="W57" t="s">
        <v>22</v>
      </c>
      <c r="X57" t="s">
        <v>50</v>
      </c>
      <c r="Y57" t="s">
        <v>22</v>
      </c>
      <c r="Z57" t="s">
        <v>22</v>
      </c>
      <c r="AA57" t="s">
        <v>22</v>
      </c>
      <c r="AB57" t="s">
        <v>38</v>
      </c>
      <c r="AC57" t="s">
        <v>22</v>
      </c>
      <c r="AD57" t="s">
        <v>39</v>
      </c>
      <c r="AE57" t="s">
        <v>42</v>
      </c>
      <c r="AF57" t="s">
        <v>22</v>
      </c>
      <c r="AG57" t="s">
        <v>41</v>
      </c>
      <c r="AH57" t="s">
        <v>42</v>
      </c>
      <c r="AI57" t="s">
        <v>22</v>
      </c>
      <c r="AJ57" t="s">
        <v>22</v>
      </c>
      <c r="AK57" t="s">
        <v>22</v>
      </c>
      <c r="AL57" t="s">
        <v>43</v>
      </c>
      <c r="AM57" t="s">
        <v>22</v>
      </c>
      <c r="AN57" t="s">
        <v>22</v>
      </c>
      <c r="AO57" t="s">
        <v>42</v>
      </c>
      <c r="AP57" t="s">
        <v>22</v>
      </c>
      <c r="AQ57" t="s">
        <v>40</v>
      </c>
      <c r="AR57" t="s">
        <v>122</v>
      </c>
    </row>
    <row r="58" spans="1:44">
      <c r="A58" t="s">
        <v>126</v>
      </c>
      <c r="B58" t="s">
        <v>21</v>
      </c>
      <c r="C58" t="s">
        <v>22</v>
      </c>
      <c r="D58" t="s">
        <v>60</v>
      </c>
      <c r="E58" t="s">
        <v>22</v>
      </c>
      <c r="F58" t="s">
        <v>45</v>
      </c>
      <c r="G58" t="s">
        <v>127</v>
      </c>
      <c r="H58" t="s">
        <v>22</v>
      </c>
      <c r="I58" t="s">
        <v>71</v>
      </c>
      <c r="J58" t="s">
        <v>28</v>
      </c>
      <c r="K58" t="s">
        <v>29</v>
      </c>
      <c r="L58" t="s">
        <v>22</v>
      </c>
      <c r="M58" t="s">
        <v>30</v>
      </c>
      <c r="N58" t="s">
        <v>47</v>
      </c>
      <c r="O58" t="s">
        <v>22</v>
      </c>
      <c r="P58" t="s">
        <v>32</v>
      </c>
      <c r="Q58" t="s">
        <v>22</v>
      </c>
      <c r="R58" t="s">
        <v>43</v>
      </c>
      <c r="S58" t="s">
        <v>22</v>
      </c>
      <c r="T58" t="s">
        <v>22</v>
      </c>
      <c r="U58" t="s">
        <v>34</v>
      </c>
      <c r="V58" t="s">
        <v>80</v>
      </c>
      <c r="W58" t="s">
        <v>22</v>
      </c>
      <c r="X58" t="s">
        <v>50</v>
      </c>
      <c r="Y58" t="s">
        <v>128</v>
      </c>
      <c r="Z58" t="s">
        <v>22</v>
      </c>
      <c r="AA58" t="s">
        <v>22</v>
      </c>
      <c r="AB58" t="s">
        <v>38</v>
      </c>
      <c r="AC58" t="s">
        <v>22</v>
      </c>
      <c r="AD58" t="s">
        <v>39</v>
      </c>
      <c r="AE58" t="s">
        <v>42</v>
      </c>
      <c r="AF58" t="s">
        <v>22</v>
      </c>
      <c r="AG58" t="s">
        <v>41</v>
      </c>
      <c r="AH58" t="s">
        <v>42</v>
      </c>
      <c r="AI58" t="s">
        <v>22</v>
      </c>
      <c r="AJ58" t="s">
        <v>22</v>
      </c>
      <c r="AK58" t="s">
        <v>22</v>
      </c>
      <c r="AL58" t="s">
        <v>43</v>
      </c>
      <c r="AM58" t="s">
        <v>22</v>
      </c>
      <c r="AN58" t="s">
        <v>22</v>
      </c>
      <c r="AO58" t="s">
        <v>42</v>
      </c>
      <c r="AP58" t="s">
        <v>22</v>
      </c>
      <c r="AQ58" t="s">
        <v>40</v>
      </c>
      <c r="AR58" t="s">
        <v>129</v>
      </c>
    </row>
    <row r="59" spans="1:44">
      <c r="A59" t="s">
        <v>130</v>
      </c>
      <c r="B59" t="s">
        <v>21</v>
      </c>
      <c r="C59" t="s">
        <v>22</v>
      </c>
      <c r="D59" t="s">
        <v>23</v>
      </c>
      <c r="E59" t="s">
        <v>22</v>
      </c>
      <c r="F59" t="s">
        <v>45</v>
      </c>
      <c r="G59" t="s">
        <v>131</v>
      </c>
      <c r="H59" t="s">
        <v>22</v>
      </c>
      <c r="I59" t="s">
        <v>27</v>
      </c>
      <c r="J59" t="s">
        <v>47</v>
      </c>
      <c r="K59" t="s">
        <v>29</v>
      </c>
      <c r="L59" t="s">
        <v>22</v>
      </c>
      <c r="M59" t="s">
        <v>30</v>
      </c>
      <c r="N59" t="s">
        <v>47</v>
      </c>
      <c r="O59" t="s">
        <v>22</v>
      </c>
      <c r="P59" t="s">
        <v>32</v>
      </c>
      <c r="Q59" t="s">
        <v>22</v>
      </c>
      <c r="R59" t="s">
        <v>57</v>
      </c>
      <c r="S59">
        <v>350000</v>
      </c>
      <c r="T59" t="s">
        <v>22</v>
      </c>
      <c r="U59" t="s">
        <v>34</v>
      </c>
      <c r="V59" t="s">
        <v>80</v>
      </c>
      <c r="W59" t="s">
        <v>22</v>
      </c>
      <c r="X59" t="s">
        <v>50</v>
      </c>
      <c r="Y59">
        <v>900000</v>
      </c>
      <c r="Z59" t="s">
        <v>22</v>
      </c>
      <c r="AA59" t="s">
        <v>22</v>
      </c>
      <c r="AB59" t="s">
        <v>38</v>
      </c>
      <c r="AC59" t="s">
        <v>22</v>
      </c>
      <c r="AD59" t="s">
        <v>84</v>
      </c>
      <c r="AE59" t="s">
        <v>42</v>
      </c>
      <c r="AF59" t="s">
        <v>22</v>
      </c>
      <c r="AG59" t="s">
        <v>41</v>
      </c>
      <c r="AH59" t="s">
        <v>42</v>
      </c>
      <c r="AI59" t="s">
        <v>22</v>
      </c>
      <c r="AJ59" t="s">
        <v>22</v>
      </c>
      <c r="AK59" t="s">
        <v>22</v>
      </c>
      <c r="AL59" t="s">
        <v>43</v>
      </c>
      <c r="AM59" t="s">
        <v>22</v>
      </c>
      <c r="AN59" t="s">
        <v>22</v>
      </c>
      <c r="AO59" t="s">
        <v>40</v>
      </c>
      <c r="AP59" t="s">
        <v>22</v>
      </c>
      <c r="AQ59" t="s">
        <v>40</v>
      </c>
      <c r="AR59" t="s">
        <v>22</v>
      </c>
    </row>
    <row r="60" spans="1:44">
      <c r="A60" t="s">
        <v>132</v>
      </c>
      <c r="B60" t="s">
        <v>21</v>
      </c>
      <c r="C60" t="s">
        <v>22</v>
      </c>
      <c r="D60" t="s">
        <v>23</v>
      </c>
      <c r="E60" t="s">
        <v>22</v>
      </c>
      <c r="F60" t="s">
        <v>45</v>
      </c>
      <c r="G60" t="s">
        <v>133</v>
      </c>
      <c r="H60" t="s">
        <v>22</v>
      </c>
      <c r="I60" t="s">
        <v>27</v>
      </c>
      <c r="J60" t="s">
        <v>31</v>
      </c>
      <c r="K60" t="s">
        <v>29</v>
      </c>
      <c r="L60" t="s">
        <v>22</v>
      </c>
      <c r="M60" t="s">
        <v>43</v>
      </c>
      <c r="N60" t="s">
        <v>80</v>
      </c>
      <c r="O60" t="s">
        <v>22</v>
      </c>
      <c r="P60" t="s">
        <v>125</v>
      </c>
      <c r="Q60" t="s">
        <v>22</v>
      </c>
      <c r="R60" t="s">
        <v>57</v>
      </c>
      <c r="S60" t="s">
        <v>22</v>
      </c>
      <c r="T60" t="s">
        <v>22</v>
      </c>
      <c r="U60" t="s">
        <v>34</v>
      </c>
      <c r="V60" t="s">
        <v>80</v>
      </c>
      <c r="W60" t="s">
        <v>22</v>
      </c>
      <c r="X60" t="s">
        <v>50</v>
      </c>
      <c r="Y60" t="s">
        <v>134</v>
      </c>
      <c r="Z60" t="s">
        <v>22</v>
      </c>
      <c r="AA60" t="s">
        <v>22</v>
      </c>
      <c r="AB60" t="s">
        <v>38</v>
      </c>
      <c r="AC60" t="s">
        <v>22</v>
      </c>
      <c r="AD60" t="s">
        <v>84</v>
      </c>
      <c r="AE60" t="s">
        <v>42</v>
      </c>
      <c r="AF60" t="s">
        <v>22</v>
      </c>
      <c r="AG60" t="s">
        <v>41</v>
      </c>
      <c r="AH60" t="s">
        <v>42</v>
      </c>
      <c r="AI60" t="s">
        <v>22</v>
      </c>
      <c r="AJ60" t="s">
        <v>22</v>
      </c>
      <c r="AK60" t="s">
        <v>22</v>
      </c>
      <c r="AL60" t="s">
        <v>43</v>
      </c>
      <c r="AM60" t="s">
        <v>22</v>
      </c>
      <c r="AN60" t="s">
        <v>22</v>
      </c>
      <c r="AO60" t="s">
        <v>42</v>
      </c>
      <c r="AP60" t="s">
        <v>22</v>
      </c>
      <c r="AQ60" t="s">
        <v>42</v>
      </c>
      <c r="AR60" t="s">
        <v>22</v>
      </c>
    </row>
    <row r="61" spans="1:44">
      <c r="A61" t="s">
        <v>135</v>
      </c>
      <c r="B61" t="s">
        <v>21</v>
      </c>
      <c r="C61" t="s">
        <v>22</v>
      </c>
      <c r="D61" t="s">
        <v>44</v>
      </c>
      <c r="E61" t="s">
        <v>22</v>
      </c>
      <c r="F61" t="s">
        <v>45</v>
      </c>
      <c r="G61" t="s">
        <v>136</v>
      </c>
      <c r="H61" t="s">
        <v>22</v>
      </c>
      <c r="I61" t="s">
        <v>27</v>
      </c>
      <c r="J61" t="s">
        <v>28</v>
      </c>
      <c r="K61" t="s">
        <v>29</v>
      </c>
      <c r="L61" t="s">
        <v>22</v>
      </c>
      <c r="M61" t="s">
        <v>30</v>
      </c>
      <c r="N61" t="s">
        <v>31</v>
      </c>
      <c r="O61" t="s">
        <v>22</v>
      </c>
      <c r="P61" t="s">
        <v>48</v>
      </c>
      <c r="Q61" t="s">
        <v>22</v>
      </c>
      <c r="R61" t="s">
        <v>57</v>
      </c>
      <c r="S61">
        <v>2178</v>
      </c>
      <c r="T61" t="s">
        <v>137</v>
      </c>
      <c r="U61" t="s">
        <v>34</v>
      </c>
      <c r="V61" t="s">
        <v>28</v>
      </c>
      <c r="W61" t="s">
        <v>22</v>
      </c>
      <c r="X61" t="s">
        <v>50</v>
      </c>
      <c r="Y61" t="s">
        <v>22</v>
      </c>
      <c r="Z61" t="s">
        <v>22</v>
      </c>
      <c r="AA61" t="s">
        <v>22</v>
      </c>
      <c r="AB61" t="s">
        <v>88</v>
      </c>
      <c r="AC61" t="s">
        <v>22</v>
      </c>
      <c r="AD61" t="s">
        <v>39</v>
      </c>
      <c r="AE61" t="s">
        <v>42</v>
      </c>
      <c r="AF61" t="s">
        <v>22</v>
      </c>
      <c r="AG61" t="s">
        <v>41</v>
      </c>
      <c r="AH61" t="s">
        <v>42</v>
      </c>
      <c r="AI61" t="s">
        <v>22</v>
      </c>
      <c r="AJ61" t="s">
        <v>22</v>
      </c>
      <c r="AK61" t="s">
        <v>22</v>
      </c>
      <c r="AL61" t="s">
        <v>43</v>
      </c>
      <c r="AM61" t="s">
        <v>22</v>
      </c>
      <c r="AN61" t="s">
        <v>22</v>
      </c>
      <c r="AO61" t="s">
        <v>42</v>
      </c>
      <c r="AP61" t="s">
        <v>22</v>
      </c>
      <c r="AQ61" t="s">
        <v>40</v>
      </c>
      <c r="AR61" t="s">
        <v>122</v>
      </c>
    </row>
    <row r="62" spans="1:44">
      <c r="A62" t="s">
        <v>138</v>
      </c>
      <c r="B62" t="s">
        <v>21</v>
      </c>
      <c r="C62" t="s">
        <v>22</v>
      </c>
      <c r="D62" t="s">
        <v>23</v>
      </c>
      <c r="E62" t="s">
        <v>22</v>
      </c>
      <c r="F62" t="s">
        <v>54</v>
      </c>
      <c r="G62" t="s">
        <v>139</v>
      </c>
      <c r="H62" t="s">
        <v>22</v>
      </c>
      <c r="I62" t="s">
        <v>27</v>
      </c>
      <c r="J62" t="s">
        <v>35</v>
      </c>
      <c r="K62" t="s">
        <v>29</v>
      </c>
      <c r="L62" t="s">
        <v>22</v>
      </c>
      <c r="M62" t="s">
        <v>43</v>
      </c>
      <c r="N62" t="s">
        <v>35</v>
      </c>
      <c r="O62" t="s">
        <v>22</v>
      </c>
      <c r="P62" t="s">
        <v>125</v>
      </c>
      <c r="Q62" t="s">
        <v>22</v>
      </c>
      <c r="R62" t="s">
        <v>43</v>
      </c>
      <c r="S62" t="s">
        <v>22</v>
      </c>
      <c r="T62" t="s">
        <v>22</v>
      </c>
      <c r="U62" t="s">
        <v>34</v>
      </c>
      <c r="V62" t="s">
        <v>80</v>
      </c>
      <c r="W62" t="s">
        <v>18</v>
      </c>
      <c r="X62" t="s">
        <v>36</v>
      </c>
      <c r="Y62" t="s">
        <v>22</v>
      </c>
      <c r="Z62" t="s">
        <v>22</v>
      </c>
      <c r="AA62" t="s">
        <v>22</v>
      </c>
      <c r="AB62" t="s">
        <v>38</v>
      </c>
      <c r="AC62" t="s">
        <v>22</v>
      </c>
      <c r="AD62" t="s">
        <v>84</v>
      </c>
      <c r="AE62" t="s">
        <v>42</v>
      </c>
      <c r="AF62" t="s">
        <v>22</v>
      </c>
      <c r="AG62" t="s">
        <v>41</v>
      </c>
      <c r="AH62" t="s">
        <v>42</v>
      </c>
      <c r="AI62" t="s">
        <v>22</v>
      </c>
      <c r="AJ62" t="s">
        <v>22</v>
      </c>
      <c r="AK62" t="s">
        <v>22</v>
      </c>
      <c r="AL62" t="s">
        <v>43</v>
      </c>
      <c r="AM62" t="s">
        <v>22</v>
      </c>
      <c r="AN62" t="s">
        <v>22</v>
      </c>
      <c r="AO62" t="s">
        <v>42</v>
      </c>
      <c r="AP62" t="s">
        <v>22</v>
      </c>
      <c r="AQ62" t="s">
        <v>42</v>
      </c>
      <c r="AR62" t="s">
        <v>22</v>
      </c>
    </row>
    <row r="63" spans="1:44">
      <c r="A63" t="s">
        <v>140</v>
      </c>
      <c r="B63" t="s">
        <v>21</v>
      </c>
    </row>
    <row r="64" spans="1:44">
      <c r="A64" t="s">
        <v>141</v>
      </c>
      <c r="B64" t="s">
        <v>21</v>
      </c>
      <c r="C64" t="s">
        <v>22</v>
      </c>
      <c r="D64" t="s">
        <v>60</v>
      </c>
      <c r="E64" t="s">
        <v>22</v>
      </c>
      <c r="F64" t="s">
        <v>24</v>
      </c>
      <c r="G64" t="s">
        <v>142</v>
      </c>
      <c r="H64" t="s">
        <v>22</v>
      </c>
      <c r="I64" t="s">
        <v>71</v>
      </c>
      <c r="J64" t="s">
        <v>28</v>
      </c>
      <c r="K64" t="s">
        <v>40</v>
      </c>
      <c r="L64" t="s">
        <v>117</v>
      </c>
      <c r="M64" t="s">
        <v>30</v>
      </c>
      <c r="N64" t="s">
        <v>35</v>
      </c>
      <c r="O64" t="s">
        <v>22</v>
      </c>
      <c r="P64" t="s">
        <v>48</v>
      </c>
      <c r="Q64" t="s">
        <v>22</v>
      </c>
      <c r="R64" t="s">
        <v>57</v>
      </c>
      <c r="S64">
        <v>15000</v>
      </c>
      <c r="T64" t="s">
        <v>143</v>
      </c>
      <c r="U64" t="s">
        <v>73</v>
      </c>
      <c r="V64" t="s">
        <v>31</v>
      </c>
      <c r="W64" t="s">
        <v>22</v>
      </c>
      <c r="X64" t="s">
        <v>36</v>
      </c>
      <c r="Y64" t="s">
        <v>22</v>
      </c>
      <c r="Z64" t="s">
        <v>22</v>
      </c>
      <c r="AA64" t="s">
        <v>22</v>
      </c>
      <c r="AB64" t="s">
        <v>38</v>
      </c>
      <c r="AC64" t="s">
        <v>22</v>
      </c>
      <c r="AD64" t="s">
        <v>84</v>
      </c>
      <c r="AE64" t="s">
        <v>42</v>
      </c>
      <c r="AF64" t="s">
        <v>22</v>
      </c>
      <c r="AG64" t="s">
        <v>41</v>
      </c>
      <c r="AH64" t="s">
        <v>42</v>
      </c>
      <c r="AI64" t="s">
        <v>22</v>
      </c>
      <c r="AJ64" t="s">
        <v>22</v>
      </c>
      <c r="AK64" t="s">
        <v>22</v>
      </c>
      <c r="AL64" t="s">
        <v>43</v>
      </c>
      <c r="AM64" t="s">
        <v>22</v>
      </c>
      <c r="AN64" t="s">
        <v>22</v>
      </c>
      <c r="AO64" t="s">
        <v>40</v>
      </c>
      <c r="AP64" t="s">
        <v>22</v>
      </c>
      <c r="AQ64" t="s">
        <v>40</v>
      </c>
      <c r="AR64" t="s">
        <v>122</v>
      </c>
    </row>
    <row r="65" spans="1:44">
      <c r="A65" t="s">
        <v>144</v>
      </c>
      <c r="B65" t="s">
        <v>21</v>
      </c>
      <c r="C65" t="s">
        <v>22</v>
      </c>
      <c r="D65" t="s">
        <v>23</v>
      </c>
      <c r="E65" t="s">
        <v>22</v>
      </c>
      <c r="F65" t="s">
        <v>93</v>
      </c>
      <c r="G65" t="s">
        <v>145</v>
      </c>
      <c r="H65" t="s">
        <v>22</v>
      </c>
      <c r="I65" t="s">
        <v>27</v>
      </c>
      <c r="J65" t="s">
        <v>28</v>
      </c>
      <c r="K65" t="s">
        <v>40</v>
      </c>
      <c r="L65" t="s">
        <v>22</v>
      </c>
      <c r="M65" t="s">
        <v>43</v>
      </c>
      <c r="N65" t="s">
        <v>35</v>
      </c>
      <c r="O65" t="s">
        <v>22</v>
      </c>
      <c r="P65" t="s">
        <v>76</v>
      </c>
      <c r="Q65" t="s">
        <v>22</v>
      </c>
      <c r="R65" t="s">
        <v>43</v>
      </c>
      <c r="S65" t="s">
        <v>22</v>
      </c>
      <c r="T65" t="s">
        <v>22</v>
      </c>
      <c r="U65" t="s">
        <v>34</v>
      </c>
      <c r="V65" t="s">
        <v>80</v>
      </c>
      <c r="W65" t="s">
        <v>22</v>
      </c>
      <c r="X65" t="s">
        <v>50</v>
      </c>
      <c r="Y65" t="s">
        <v>134</v>
      </c>
      <c r="Z65" t="s">
        <v>22</v>
      </c>
      <c r="AA65" t="s">
        <v>22</v>
      </c>
      <c r="AB65" t="s">
        <v>38</v>
      </c>
      <c r="AC65" t="s">
        <v>22</v>
      </c>
      <c r="AD65" t="s">
        <v>84</v>
      </c>
      <c r="AE65" t="s">
        <v>42</v>
      </c>
      <c r="AF65" t="s">
        <v>22</v>
      </c>
      <c r="AG65" t="s">
        <v>41</v>
      </c>
      <c r="AH65" t="s">
        <v>42</v>
      </c>
      <c r="AI65" t="s">
        <v>22</v>
      </c>
      <c r="AJ65" t="s">
        <v>22</v>
      </c>
      <c r="AK65" t="s">
        <v>22</v>
      </c>
      <c r="AL65" t="s">
        <v>43</v>
      </c>
      <c r="AM65" t="s">
        <v>22</v>
      </c>
      <c r="AN65" t="s">
        <v>22</v>
      </c>
      <c r="AO65" t="s">
        <v>42</v>
      </c>
      <c r="AP65" t="s">
        <v>22</v>
      </c>
    </row>
    <row r="66" spans="1:44">
      <c r="A66" t="s">
        <v>146</v>
      </c>
      <c r="B66" t="s">
        <v>21</v>
      </c>
      <c r="C66" t="s">
        <v>22</v>
      </c>
      <c r="D66" t="s">
        <v>60</v>
      </c>
      <c r="E66" t="s">
        <v>22</v>
      </c>
      <c r="F66" t="s">
        <v>24</v>
      </c>
      <c r="G66" t="s">
        <v>147</v>
      </c>
      <c r="H66" t="s">
        <v>22</v>
      </c>
      <c r="I66" t="s">
        <v>71</v>
      </c>
      <c r="J66" t="s">
        <v>80</v>
      </c>
      <c r="K66" t="s">
        <v>29</v>
      </c>
      <c r="L66" t="s">
        <v>22</v>
      </c>
      <c r="M66" t="s">
        <v>30</v>
      </c>
      <c r="N66" t="s">
        <v>47</v>
      </c>
      <c r="O66" t="s">
        <v>22</v>
      </c>
      <c r="P66" t="s">
        <v>32</v>
      </c>
      <c r="Q66" t="s">
        <v>22</v>
      </c>
      <c r="R66" t="s">
        <v>67</v>
      </c>
      <c r="S66" t="s">
        <v>22</v>
      </c>
      <c r="T66" t="s">
        <v>22</v>
      </c>
      <c r="U66" t="s">
        <v>73</v>
      </c>
      <c r="V66" t="s">
        <v>31</v>
      </c>
      <c r="W66" t="s">
        <v>22</v>
      </c>
      <c r="X66" t="s">
        <v>36</v>
      </c>
      <c r="Y66" t="s">
        <v>22</v>
      </c>
      <c r="Z66" t="s">
        <v>22</v>
      </c>
      <c r="AA66" t="s">
        <v>22</v>
      </c>
      <c r="AB66" t="s">
        <v>38</v>
      </c>
      <c r="AC66" t="s">
        <v>22</v>
      </c>
      <c r="AD66" t="s">
        <v>51</v>
      </c>
      <c r="AE66" t="s">
        <v>40</v>
      </c>
      <c r="AF66" t="s">
        <v>22</v>
      </c>
      <c r="AG66" t="s">
        <v>41</v>
      </c>
      <c r="AH66" t="s">
        <v>42</v>
      </c>
      <c r="AI66" t="s">
        <v>22</v>
      </c>
      <c r="AJ66" t="s">
        <v>22</v>
      </c>
      <c r="AK66" t="s">
        <v>22</v>
      </c>
      <c r="AL66" t="s">
        <v>43</v>
      </c>
      <c r="AM66" t="s">
        <v>148</v>
      </c>
      <c r="AN66" t="s">
        <v>22</v>
      </c>
      <c r="AO66" t="s">
        <v>42</v>
      </c>
      <c r="AP66" t="s">
        <v>22</v>
      </c>
      <c r="AQ66" t="s">
        <v>40</v>
      </c>
      <c r="AR66" t="s">
        <v>122</v>
      </c>
    </row>
    <row r="67" spans="1:44">
      <c r="A67" t="s">
        <v>152</v>
      </c>
      <c r="B67" t="s">
        <v>21</v>
      </c>
    </row>
    <row r="68" spans="1:44">
      <c r="A68" t="s">
        <v>153</v>
      </c>
      <c r="B68" t="s">
        <v>21</v>
      </c>
      <c r="C68" t="s">
        <v>22</v>
      </c>
      <c r="D68" t="s">
        <v>60</v>
      </c>
      <c r="E68" t="s">
        <v>22</v>
      </c>
      <c r="F68" t="s">
        <v>24</v>
      </c>
      <c r="G68" t="s">
        <v>154</v>
      </c>
      <c r="H68" t="s">
        <v>22</v>
      </c>
      <c r="I68" t="s">
        <v>71</v>
      </c>
      <c r="J68" t="s">
        <v>80</v>
      </c>
      <c r="K68" t="s">
        <v>29</v>
      </c>
      <c r="L68" t="s">
        <v>22</v>
      </c>
      <c r="M68" t="s">
        <v>30</v>
      </c>
      <c r="N68" t="s">
        <v>31</v>
      </c>
      <c r="O68" t="s">
        <v>22</v>
      </c>
      <c r="P68" t="s">
        <v>32</v>
      </c>
      <c r="Q68" t="s">
        <v>22</v>
      </c>
      <c r="R68" t="s">
        <v>43</v>
      </c>
      <c r="S68" t="s">
        <v>22</v>
      </c>
      <c r="T68" t="s">
        <v>22</v>
      </c>
      <c r="U68" t="s">
        <v>34</v>
      </c>
      <c r="V68" t="s">
        <v>31</v>
      </c>
      <c r="W68" t="s">
        <v>22</v>
      </c>
      <c r="X68" t="s">
        <v>36</v>
      </c>
      <c r="Y68" t="s">
        <v>22</v>
      </c>
      <c r="Z68" t="s">
        <v>22</v>
      </c>
      <c r="AA68" t="s">
        <v>22</v>
      </c>
      <c r="AB68" t="s">
        <v>38</v>
      </c>
      <c r="AC68" t="s">
        <v>22</v>
      </c>
      <c r="AD68" t="s">
        <v>84</v>
      </c>
      <c r="AE68" t="s">
        <v>42</v>
      </c>
      <c r="AF68" t="s">
        <v>22</v>
      </c>
      <c r="AG68" t="s">
        <v>41</v>
      </c>
      <c r="AH68" t="s">
        <v>42</v>
      </c>
      <c r="AI68" t="s">
        <v>22</v>
      </c>
      <c r="AJ68" t="s">
        <v>22</v>
      </c>
      <c r="AK68" t="s">
        <v>22</v>
      </c>
      <c r="AL68" t="s">
        <v>43</v>
      </c>
      <c r="AM68" t="s">
        <v>22</v>
      </c>
      <c r="AN68" t="s">
        <v>22</v>
      </c>
      <c r="AO68" t="s">
        <v>42</v>
      </c>
      <c r="AP68" t="s">
        <v>22</v>
      </c>
      <c r="AQ68" t="s">
        <v>42</v>
      </c>
      <c r="AR68" t="s">
        <v>168</v>
      </c>
    </row>
    <row r="69" spans="1:44">
      <c r="A69" t="s">
        <v>169</v>
      </c>
      <c r="B69" t="s">
        <v>21</v>
      </c>
      <c r="C69" t="s">
        <v>22</v>
      </c>
      <c r="D69" t="s">
        <v>23</v>
      </c>
      <c r="E69" t="s">
        <v>22</v>
      </c>
      <c r="F69" t="s">
        <v>24</v>
      </c>
      <c r="G69" t="s">
        <v>170</v>
      </c>
      <c r="H69" t="s">
        <v>22</v>
      </c>
      <c r="I69" t="s">
        <v>27</v>
      </c>
      <c r="J69" t="s">
        <v>31</v>
      </c>
      <c r="K69" t="s">
        <v>29</v>
      </c>
      <c r="L69" t="s">
        <v>22</v>
      </c>
      <c r="M69" t="s">
        <v>87</v>
      </c>
      <c r="N69" t="s">
        <v>28</v>
      </c>
      <c r="O69" t="s">
        <v>22</v>
      </c>
      <c r="P69" t="s">
        <v>32</v>
      </c>
      <c r="Q69" t="s">
        <v>22</v>
      </c>
      <c r="R69" t="s">
        <v>43</v>
      </c>
      <c r="S69" t="s">
        <v>22</v>
      </c>
      <c r="T69" t="s">
        <v>22</v>
      </c>
      <c r="U69" t="s">
        <v>34</v>
      </c>
      <c r="V69" t="s">
        <v>28</v>
      </c>
      <c r="W69" t="s">
        <v>22</v>
      </c>
      <c r="X69" t="s">
        <v>50</v>
      </c>
      <c r="Y69" t="s">
        <v>171</v>
      </c>
      <c r="Z69" t="s">
        <v>22</v>
      </c>
      <c r="AA69" t="s">
        <v>22</v>
      </c>
      <c r="AB69" t="s">
        <v>38</v>
      </c>
      <c r="AC69" t="s">
        <v>22</v>
      </c>
      <c r="AD69" t="s">
        <v>39</v>
      </c>
      <c r="AE69" t="s">
        <v>42</v>
      </c>
      <c r="AF69" t="s">
        <v>22</v>
      </c>
      <c r="AG69" t="s">
        <v>41</v>
      </c>
      <c r="AH69" t="s">
        <v>42</v>
      </c>
      <c r="AI69" t="s">
        <v>22</v>
      </c>
      <c r="AJ69" t="s">
        <v>22</v>
      </c>
      <c r="AK69" t="s">
        <v>22</v>
      </c>
      <c r="AL69" t="s">
        <v>43</v>
      </c>
      <c r="AM69" t="s">
        <v>22</v>
      </c>
      <c r="AN69" t="s">
        <v>22</v>
      </c>
      <c r="AO69" t="s">
        <v>42</v>
      </c>
      <c r="AP69" t="s">
        <v>22</v>
      </c>
      <c r="AQ69" t="s">
        <v>42</v>
      </c>
      <c r="AR69" t="s">
        <v>172</v>
      </c>
    </row>
    <row r="70" spans="1:44">
      <c r="A70" t="s">
        <v>173</v>
      </c>
      <c r="B70" t="s">
        <v>21</v>
      </c>
      <c r="C70" t="s">
        <v>22</v>
      </c>
      <c r="D70" t="s">
        <v>60</v>
      </c>
      <c r="E70" t="s">
        <v>22</v>
      </c>
      <c r="F70" t="s">
        <v>24</v>
      </c>
      <c r="G70" t="s">
        <v>176</v>
      </c>
      <c r="H70" t="s">
        <v>22</v>
      </c>
      <c r="I70" t="s">
        <v>71</v>
      </c>
      <c r="J70" t="s">
        <v>28</v>
      </c>
      <c r="K70" t="s">
        <v>40</v>
      </c>
      <c r="L70" t="s">
        <v>22</v>
      </c>
      <c r="M70" t="s">
        <v>30</v>
      </c>
      <c r="N70" t="s">
        <v>47</v>
      </c>
      <c r="O70" t="s">
        <v>22</v>
      </c>
      <c r="P70" t="s">
        <v>32</v>
      </c>
      <c r="Q70" t="s">
        <v>22</v>
      </c>
      <c r="R70" t="s">
        <v>49</v>
      </c>
      <c r="S70" t="s">
        <v>22</v>
      </c>
      <c r="T70" t="s">
        <v>22</v>
      </c>
      <c r="U70" t="s">
        <v>34</v>
      </c>
      <c r="V70" t="s">
        <v>31</v>
      </c>
      <c r="W70" t="s">
        <v>22</v>
      </c>
      <c r="X70" t="s">
        <v>50</v>
      </c>
      <c r="Y70" t="s">
        <v>22</v>
      </c>
      <c r="Z70" t="s">
        <v>22</v>
      </c>
      <c r="AA70" t="s">
        <v>22</v>
      </c>
      <c r="AB70" t="s">
        <v>38</v>
      </c>
      <c r="AC70" t="s">
        <v>22</v>
      </c>
      <c r="AD70" t="s">
        <v>39</v>
      </c>
      <c r="AE70" t="s">
        <v>42</v>
      </c>
      <c r="AF70" t="s">
        <v>22</v>
      </c>
      <c r="AG70" t="s">
        <v>41</v>
      </c>
      <c r="AH70" t="s">
        <v>42</v>
      </c>
      <c r="AI70" t="s">
        <v>22</v>
      </c>
      <c r="AJ70" t="s">
        <v>22</v>
      </c>
      <c r="AK70" t="s">
        <v>22</v>
      </c>
      <c r="AL70" t="s">
        <v>43</v>
      </c>
      <c r="AM70" t="s">
        <v>22</v>
      </c>
      <c r="AN70" t="s">
        <v>22</v>
      </c>
      <c r="AO70" t="s">
        <v>42</v>
      </c>
      <c r="AP70" t="s">
        <v>22</v>
      </c>
      <c r="AQ70" t="s">
        <v>40</v>
      </c>
      <c r="AR70" t="s">
        <v>129</v>
      </c>
    </row>
    <row r="71" spans="1:44">
      <c r="A71" t="s">
        <v>174</v>
      </c>
      <c r="B71" t="s">
        <v>21</v>
      </c>
      <c r="C71" t="s">
        <v>22</v>
      </c>
      <c r="D71" t="s">
        <v>23</v>
      </c>
      <c r="E71" t="s">
        <v>22</v>
      </c>
      <c r="F71" t="s">
        <v>24</v>
      </c>
      <c r="G71" t="s">
        <v>175</v>
      </c>
      <c r="H71" t="s">
        <v>22</v>
      </c>
      <c r="I71" t="s">
        <v>71</v>
      </c>
      <c r="J71" t="s">
        <v>28</v>
      </c>
      <c r="K71" t="s">
        <v>40</v>
      </c>
      <c r="L71" t="s">
        <v>22</v>
      </c>
      <c r="M71" t="s">
        <v>30</v>
      </c>
      <c r="N71" t="s">
        <v>31</v>
      </c>
      <c r="O71" t="s">
        <v>22</v>
      </c>
      <c r="P71" t="s">
        <v>32</v>
      </c>
      <c r="Q71" t="s">
        <v>22</v>
      </c>
      <c r="R71" t="s">
        <v>33</v>
      </c>
      <c r="S71" t="s">
        <v>22</v>
      </c>
      <c r="T71" t="s">
        <v>22</v>
      </c>
      <c r="U71" t="s">
        <v>73</v>
      </c>
      <c r="V71" t="s">
        <v>31</v>
      </c>
      <c r="W71" t="s">
        <v>22</v>
      </c>
      <c r="X71" t="s">
        <v>36</v>
      </c>
      <c r="Y71" t="s">
        <v>110</v>
      </c>
      <c r="Z71" t="s">
        <v>22</v>
      </c>
      <c r="AA71" t="s">
        <v>22</v>
      </c>
      <c r="AB71" t="s">
        <v>38</v>
      </c>
      <c r="AC71" t="s">
        <v>22</v>
      </c>
      <c r="AD71" t="s">
        <v>51</v>
      </c>
      <c r="AE71" t="s">
        <v>40</v>
      </c>
      <c r="AF71" t="s">
        <v>22</v>
      </c>
      <c r="AG71" t="s">
        <v>41</v>
      </c>
      <c r="AH71" t="s">
        <v>42</v>
      </c>
      <c r="AI71" t="s">
        <v>22</v>
      </c>
      <c r="AJ71" t="s">
        <v>22</v>
      </c>
      <c r="AK71" t="s">
        <v>22</v>
      </c>
      <c r="AL71" t="s">
        <v>43</v>
      </c>
      <c r="AM71" t="s">
        <v>148</v>
      </c>
      <c r="AN71" t="s">
        <v>22</v>
      </c>
      <c r="AO71" t="s">
        <v>40</v>
      </c>
      <c r="AP71" t="s">
        <v>22</v>
      </c>
      <c r="AQ71" t="s">
        <v>40</v>
      </c>
      <c r="AR71" t="s">
        <v>129</v>
      </c>
    </row>
    <row r="72" spans="1:44">
      <c r="A72" t="s">
        <v>177</v>
      </c>
      <c r="B72" t="s">
        <v>21</v>
      </c>
      <c r="C72" t="s">
        <v>22</v>
      </c>
      <c r="D72" t="s">
        <v>60</v>
      </c>
      <c r="E72" t="s">
        <v>22</v>
      </c>
      <c r="F72" t="s">
        <v>24</v>
      </c>
      <c r="G72" t="s">
        <v>178</v>
      </c>
      <c r="H72" t="s">
        <v>22</v>
      </c>
      <c r="I72" t="s">
        <v>71</v>
      </c>
      <c r="J72" t="s">
        <v>80</v>
      </c>
      <c r="K72" t="s">
        <v>40</v>
      </c>
      <c r="L72" t="s">
        <v>22</v>
      </c>
      <c r="M72" t="s">
        <v>87</v>
      </c>
      <c r="N72" t="s">
        <v>80</v>
      </c>
      <c r="O72" t="s">
        <v>22</v>
      </c>
      <c r="P72" t="s">
        <v>32</v>
      </c>
      <c r="Q72" t="s">
        <v>22</v>
      </c>
      <c r="R72" t="s">
        <v>43</v>
      </c>
      <c r="S72" t="s">
        <v>22</v>
      </c>
      <c r="T72" t="s">
        <v>22</v>
      </c>
      <c r="U72" t="s">
        <v>73</v>
      </c>
      <c r="V72" t="s">
        <v>47</v>
      </c>
      <c r="W72" t="s">
        <v>22</v>
      </c>
      <c r="X72" t="s">
        <v>36</v>
      </c>
      <c r="Y72" t="s">
        <v>179</v>
      </c>
      <c r="Z72" t="s">
        <v>22</v>
      </c>
      <c r="AA72" t="s">
        <v>22</v>
      </c>
      <c r="AB72" t="s">
        <v>38</v>
      </c>
      <c r="AC72" t="s">
        <v>22</v>
      </c>
      <c r="AD72" t="s">
        <v>51</v>
      </c>
      <c r="AE72" t="s">
        <v>40</v>
      </c>
      <c r="AF72" t="s">
        <v>22</v>
      </c>
      <c r="AG72" t="s">
        <v>41</v>
      </c>
      <c r="AH72" t="s">
        <v>42</v>
      </c>
      <c r="AI72" t="s">
        <v>22</v>
      </c>
      <c r="AJ72" t="s">
        <v>22</v>
      </c>
      <c r="AK72" t="s">
        <v>22</v>
      </c>
      <c r="AL72" t="s">
        <v>43</v>
      </c>
      <c r="AM72" t="s">
        <v>22</v>
      </c>
      <c r="AN72" t="s">
        <v>22</v>
      </c>
      <c r="AO72" t="s">
        <v>40</v>
      </c>
      <c r="AP72" t="s">
        <v>22</v>
      </c>
      <c r="AQ72" t="s">
        <v>42</v>
      </c>
      <c r="AR72" t="s">
        <v>129</v>
      </c>
    </row>
    <row r="73" spans="1:44">
      <c r="A73" t="s">
        <v>180</v>
      </c>
      <c r="B73" t="s">
        <v>21</v>
      </c>
      <c r="C73" t="s">
        <v>22</v>
      </c>
      <c r="D73" t="s">
        <v>23</v>
      </c>
      <c r="E73" t="s">
        <v>22</v>
      </c>
      <c r="F73" t="s">
        <v>45</v>
      </c>
      <c r="G73" t="s">
        <v>181</v>
      </c>
      <c r="H73" t="s">
        <v>22</v>
      </c>
      <c r="I73" t="s">
        <v>71</v>
      </c>
      <c r="J73" t="s">
        <v>28</v>
      </c>
      <c r="K73" t="s">
        <v>29</v>
      </c>
      <c r="L73" t="s">
        <v>22</v>
      </c>
      <c r="M73" t="s">
        <v>87</v>
      </c>
      <c r="N73" t="s">
        <v>28</v>
      </c>
      <c r="O73" t="s">
        <v>22</v>
      </c>
      <c r="P73" t="s">
        <v>32</v>
      </c>
      <c r="Q73" t="s">
        <v>22</v>
      </c>
      <c r="R73" t="s">
        <v>43</v>
      </c>
      <c r="S73" t="s">
        <v>22</v>
      </c>
      <c r="T73" t="s">
        <v>22</v>
      </c>
      <c r="U73" t="s">
        <v>34</v>
      </c>
      <c r="V73" t="s">
        <v>80</v>
      </c>
      <c r="W73" t="s">
        <v>22</v>
      </c>
      <c r="X73" t="s">
        <v>36</v>
      </c>
      <c r="Y73" t="s">
        <v>22</v>
      </c>
      <c r="Z73" t="s">
        <v>22</v>
      </c>
      <c r="AA73" t="s">
        <v>22</v>
      </c>
      <c r="AB73" t="s">
        <v>38</v>
      </c>
      <c r="AC73" t="s">
        <v>22</v>
      </c>
      <c r="AD73" t="s">
        <v>39</v>
      </c>
      <c r="AE73" t="s">
        <v>42</v>
      </c>
      <c r="AF73" t="s">
        <v>22</v>
      </c>
      <c r="AG73" t="s">
        <v>41</v>
      </c>
      <c r="AH73" t="s">
        <v>42</v>
      </c>
      <c r="AI73" t="s">
        <v>22</v>
      </c>
      <c r="AJ73" t="s">
        <v>22</v>
      </c>
      <c r="AK73" t="s">
        <v>22</v>
      </c>
      <c r="AL73" t="s">
        <v>43</v>
      </c>
      <c r="AM73" t="s">
        <v>22</v>
      </c>
      <c r="AN73" t="s">
        <v>22</v>
      </c>
      <c r="AO73" t="s">
        <v>42</v>
      </c>
      <c r="AP73" t="s">
        <v>22</v>
      </c>
      <c r="AQ73" t="s">
        <v>40</v>
      </c>
      <c r="AR73" t="s">
        <v>122</v>
      </c>
    </row>
    <row r="74" spans="1:44">
      <c r="A74" t="s">
        <v>182</v>
      </c>
      <c r="B74" t="s">
        <v>21</v>
      </c>
    </row>
    <row r="75" spans="1:44">
      <c r="A75" t="s">
        <v>183</v>
      </c>
      <c r="B75" t="s">
        <v>21</v>
      </c>
      <c r="C75" t="s">
        <v>22</v>
      </c>
      <c r="D75" t="s">
        <v>23</v>
      </c>
      <c r="E75" t="s">
        <v>22</v>
      </c>
      <c r="F75" t="s">
        <v>24</v>
      </c>
      <c r="G75" t="s">
        <v>184</v>
      </c>
      <c r="H75" t="s">
        <v>22</v>
      </c>
      <c r="I75" t="s">
        <v>71</v>
      </c>
      <c r="J75" t="s">
        <v>28</v>
      </c>
      <c r="K75" t="s">
        <v>29</v>
      </c>
      <c r="L75" t="s">
        <v>22</v>
      </c>
      <c r="M75" t="s">
        <v>43</v>
      </c>
      <c r="N75" t="s">
        <v>80</v>
      </c>
      <c r="O75" t="s">
        <v>22</v>
      </c>
      <c r="P75" t="s">
        <v>125</v>
      </c>
      <c r="Q75" t="s">
        <v>22</v>
      </c>
      <c r="R75" t="s">
        <v>43</v>
      </c>
      <c r="S75" t="s">
        <v>22</v>
      </c>
      <c r="T75" t="s">
        <v>22</v>
      </c>
      <c r="U75" t="s">
        <v>34</v>
      </c>
      <c r="V75" t="s">
        <v>28</v>
      </c>
      <c r="W75" t="s">
        <v>22</v>
      </c>
      <c r="X75" t="s">
        <v>36</v>
      </c>
      <c r="Y75" t="s">
        <v>185</v>
      </c>
      <c r="Z75" t="s">
        <v>22</v>
      </c>
      <c r="AA75" t="s">
        <v>22</v>
      </c>
      <c r="AB75" t="s">
        <v>38</v>
      </c>
      <c r="AC75" t="s">
        <v>22</v>
      </c>
      <c r="AD75" t="s">
        <v>84</v>
      </c>
      <c r="AE75" t="s">
        <v>42</v>
      </c>
      <c r="AF75" t="s">
        <v>22</v>
      </c>
      <c r="AG75" t="s">
        <v>41</v>
      </c>
      <c r="AH75" t="s">
        <v>42</v>
      </c>
      <c r="AI75" t="s">
        <v>22</v>
      </c>
      <c r="AJ75" t="s">
        <v>22</v>
      </c>
      <c r="AK75" t="s">
        <v>22</v>
      </c>
      <c r="AL75" t="s">
        <v>43</v>
      </c>
      <c r="AM75" t="s">
        <v>22</v>
      </c>
      <c r="AN75" t="s">
        <v>22</v>
      </c>
      <c r="AO75" t="s">
        <v>40</v>
      </c>
      <c r="AP75" t="s">
        <v>22</v>
      </c>
      <c r="AQ75" t="s">
        <v>42</v>
      </c>
      <c r="AR75" t="s">
        <v>168</v>
      </c>
    </row>
    <row r="76" spans="1:44">
      <c r="A76" t="s">
        <v>186</v>
      </c>
      <c r="B76" t="s">
        <v>21</v>
      </c>
      <c r="C76" t="s">
        <v>22</v>
      </c>
      <c r="D76" t="s">
        <v>44</v>
      </c>
      <c r="E76" t="s">
        <v>22</v>
      </c>
      <c r="F76" t="s">
        <v>24</v>
      </c>
      <c r="G76" t="s">
        <v>187</v>
      </c>
      <c r="H76" t="s">
        <v>22</v>
      </c>
      <c r="I76" t="s">
        <v>71</v>
      </c>
      <c r="J76" t="s">
        <v>80</v>
      </c>
      <c r="K76" t="s">
        <v>29</v>
      </c>
      <c r="L76" t="s">
        <v>22</v>
      </c>
      <c r="M76" t="s">
        <v>87</v>
      </c>
      <c r="N76" t="s">
        <v>35</v>
      </c>
      <c r="O76" t="s">
        <v>22</v>
      </c>
      <c r="P76" t="s">
        <v>48</v>
      </c>
      <c r="Q76" t="s">
        <v>22</v>
      </c>
      <c r="R76" t="s">
        <v>57</v>
      </c>
      <c r="S76" t="s">
        <v>22</v>
      </c>
      <c r="T76" t="s">
        <v>22</v>
      </c>
      <c r="U76" t="s">
        <v>34</v>
      </c>
      <c r="V76" t="s">
        <v>47</v>
      </c>
      <c r="W76" t="s">
        <v>22</v>
      </c>
      <c r="X76" t="s">
        <v>36</v>
      </c>
      <c r="Y76" t="s">
        <v>22</v>
      </c>
      <c r="Z76" t="s">
        <v>22</v>
      </c>
      <c r="AA76" t="s">
        <v>22</v>
      </c>
      <c r="AB76" t="s">
        <v>38</v>
      </c>
      <c r="AC76" t="s">
        <v>22</v>
      </c>
      <c r="AD76" t="s">
        <v>84</v>
      </c>
      <c r="AE76" t="s">
        <v>42</v>
      </c>
      <c r="AF76" t="s">
        <v>22</v>
      </c>
      <c r="AG76" t="s">
        <v>41</v>
      </c>
      <c r="AH76" t="s">
        <v>42</v>
      </c>
      <c r="AI76" t="s">
        <v>22</v>
      </c>
      <c r="AJ76" t="s">
        <v>22</v>
      </c>
      <c r="AK76" t="s">
        <v>22</v>
      </c>
      <c r="AL76" t="s">
        <v>43</v>
      </c>
      <c r="AM76" t="s">
        <v>22</v>
      </c>
      <c r="AN76" t="s">
        <v>22</v>
      </c>
      <c r="AO76" t="s">
        <v>42</v>
      </c>
      <c r="AP76" t="s">
        <v>22</v>
      </c>
      <c r="AQ76" t="s">
        <v>40</v>
      </c>
      <c r="AR76" t="s">
        <v>122</v>
      </c>
    </row>
    <row r="77" spans="1:44">
      <c r="A77" t="s">
        <v>188</v>
      </c>
      <c r="B77" t="s">
        <v>21</v>
      </c>
      <c r="C77" t="s">
        <v>22</v>
      </c>
      <c r="D77" t="s">
        <v>60</v>
      </c>
      <c r="E77" t="s">
        <v>189</v>
      </c>
      <c r="F77" t="s">
        <v>45</v>
      </c>
      <c r="G77" t="s">
        <v>190</v>
      </c>
      <c r="H77" t="s">
        <v>22</v>
      </c>
      <c r="I77" t="s">
        <v>27</v>
      </c>
      <c r="J77" t="s">
        <v>31</v>
      </c>
      <c r="K77" t="s">
        <v>29</v>
      </c>
      <c r="L77" t="s">
        <v>22</v>
      </c>
      <c r="M77" t="s">
        <v>30</v>
      </c>
      <c r="N77" t="s">
        <v>47</v>
      </c>
      <c r="O77" t="s">
        <v>22</v>
      </c>
      <c r="P77" t="s">
        <v>32</v>
      </c>
      <c r="Q77" t="s">
        <v>22</v>
      </c>
      <c r="R77" t="s">
        <v>57</v>
      </c>
      <c r="S77" t="s">
        <v>22</v>
      </c>
      <c r="T77" t="s">
        <v>22</v>
      </c>
      <c r="U77" t="s">
        <v>34</v>
      </c>
      <c r="V77" t="s">
        <v>80</v>
      </c>
      <c r="W77" t="s">
        <v>22</v>
      </c>
      <c r="X77" t="s">
        <v>50</v>
      </c>
      <c r="Y77" t="s">
        <v>22</v>
      </c>
      <c r="Z77" t="s">
        <v>22</v>
      </c>
      <c r="AA77" t="s">
        <v>22</v>
      </c>
      <c r="AB77" t="s">
        <v>38</v>
      </c>
      <c r="AC77" t="s">
        <v>22</v>
      </c>
      <c r="AD77" t="s">
        <v>39</v>
      </c>
      <c r="AE77" t="s">
        <v>42</v>
      </c>
      <c r="AF77" t="s">
        <v>22</v>
      </c>
      <c r="AG77" t="s">
        <v>41</v>
      </c>
      <c r="AH77" t="s">
        <v>42</v>
      </c>
      <c r="AI77" t="s">
        <v>22</v>
      </c>
      <c r="AJ77" t="s">
        <v>22</v>
      </c>
      <c r="AK77" t="s">
        <v>22</v>
      </c>
      <c r="AL77" t="s">
        <v>43</v>
      </c>
      <c r="AM77" t="s">
        <v>191</v>
      </c>
      <c r="AN77" t="s">
        <v>22</v>
      </c>
      <c r="AO77" t="s">
        <v>42</v>
      </c>
      <c r="AP77" t="s">
        <v>22</v>
      </c>
      <c r="AQ77" t="s">
        <v>40</v>
      </c>
      <c r="AR77" t="s">
        <v>129</v>
      </c>
    </row>
    <row r="78" spans="1:44">
      <c r="A78" t="s">
        <v>192</v>
      </c>
      <c r="B78" t="s">
        <v>21</v>
      </c>
      <c r="C78" t="s">
        <v>22</v>
      </c>
      <c r="D78" t="s">
        <v>23</v>
      </c>
      <c r="E78" t="s">
        <v>22</v>
      </c>
      <c r="F78" t="s">
        <v>24</v>
      </c>
      <c r="G78" t="s">
        <v>193</v>
      </c>
      <c r="H78" t="s">
        <v>22</v>
      </c>
      <c r="I78" t="s">
        <v>71</v>
      </c>
      <c r="J78" t="s">
        <v>80</v>
      </c>
      <c r="K78" t="s">
        <v>40</v>
      </c>
      <c r="L78" t="s">
        <v>22</v>
      </c>
      <c r="M78" t="s">
        <v>30</v>
      </c>
      <c r="N78" t="s">
        <v>47</v>
      </c>
      <c r="O78" t="s">
        <v>22</v>
      </c>
      <c r="P78" t="s">
        <v>32</v>
      </c>
      <c r="Q78" t="s">
        <v>22</v>
      </c>
      <c r="R78" t="s">
        <v>43</v>
      </c>
      <c r="S78" t="s">
        <v>22</v>
      </c>
      <c r="T78" t="s">
        <v>22</v>
      </c>
      <c r="U78" t="s">
        <v>73</v>
      </c>
      <c r="V78" t="s">
        <v>47</v>
      </c>
      <c r="W78" t="s">
        <v>22</v>
      </c>
      <c r="X78" t="s">
        <v>50</v>
      </c>
      <c r="Y78" t="s">
        <v>102</v>
      </c>
      <c r="Z78" t="s">
        <v>22</v>
      </c>
      <c r="AA78" t="s">
        <v>22</v>
      </c>
      <c r="AB78" t="s">
        <v>62</v>
      </c>
      <c r="AC78" t="s">
        <v>22</v>
      </c>
      <c r="AD78" t="s">
        <v>51</v>
      </c>
      <c r="AE78" t="s">
        <v>40</v>
      </c>
      <c r="AF78" t="s">
        <v>22</v>
      </c>
      <c r="AG78" t="s">
        <v>41</v>
      </c>
      <c r="AH78" t="s">
        <v>42</v>
      </c>
      <c r="AI78" t="s">
        <v>22</v>
      </c>
      <c r="AJ78" t="s">
        <v>22</v>
      </c>
      <c r="AK78" t="s">
        <v>22</v>
      </c>
      <c r="AL78" t="s">
        <v>43</v>
      </c>
      <c r="AM78" t="s">
        <v>22</v>
      </c>
      <c r="AO78" t="s">
        <v>40</v>
      </c>
      <c r="AP78" t="s">
        <v>22</v>
      </c>
      <c r="AQ78" t="s">
        <v>40</v>
      </c>
      <c r="AR78" t="s">
        <v>129</v>
      </c>
    </row>
    <row r="79" spans="1:44">
      <c r="A79" t="s">
        <v>194</v>
      </c>
      <c r="B79" t="s">
        <v>21</v>
      </c>
      <c r="C79" t="s">
        <v>22</v>
      </c>
      <c r="D79" t="s">
        <v>23</v>
      </c>
      <c r="E79" t="s">
        <v>22</v>
      </c>
      <c r="F79" t="s">
        <v>24</v>
      </c>
      <c r="G79" t="s">
        <v>226</v>
      </c>
      <c r="H79" t="s">
        <v>22</v>
      </c>
      <c r="I79" t="s">
        <v>71</v>
      </c>
      <c r="J79" t="s">
        <v>80</v>
      </c>
      <c r="K79" t="s">
        <v>29</v>
      </c>
      <c r="L79" t="s">
        <v>22</v>
      </c>
      <c r="M79" t="s">
        <v>87</v>
      </c>
      <c r="N79" t="s">
        <v>31</v>
      </c>
      <c r="O79" t="s">
        <v>22</v>
      </c>
      <c r="P79" t="s">
        <v>32</v>
      </c>
      <c r="Q79" t="s">
        <v>22</v>
      </c>
      <c r="R79" t="s">
        <v>43</v>
      </c>
      <c r="S79" t="s">
        <v>22</v>
      </c>
      <c r="T79" t="s">
        <v>22</v>
      </c>
      <c r="U79" t="s">
        <v>73</v>
      </c>
      <c r="V79" t="s">
        <v>47</v>
      </c>
      <c r="W79" t="s">
        <v>22</v>
      </c>
      <c r="X79" t="s">
        <v>36</v>
      </c>
      <c r="Y79" t="s">
        <v>22</v>
      </c>
      <c r="Z79" t="s">
        <v>22</v>
      </c>
      <c r="AA79" t="s">
        <v>22</v>
      </c>
      <c r="AB79" t="s">
        <v>88</v>
      </c>
      <c r="AC79" t="s">
        <v>22</v>
      </c>
      <c r="AD79" t="s">
        <v>39</v>
      </c>
      <c r="AE79" t="s">
        <v>40</v>
      </c>
      <c r="AF79" t="s">
        <v>22</v>
      </c>
      <c r="AG79" t="s">
        <v>41</v>
      </c>
      <c r="AH79" t="s">
        <v>42</v>
      </c>
      <c r="AI79" t="s">
        <v>22</v>
      </c>
      <c r="AJ79" t="s">
        <v>22</v>
      </c>
      <c r="AK79" t="s">
        <v>22</v>
      </c>
      <c r="AL79" t="s">
        <v>43</v>
      </c>
      <c r="AM79" t="s">
        <v>22</v>
      </c>
      <c r="AN79" t="s">
        <v>22</v>
      </c>
      <c r="AO79" t="s">
        <v>40</v>
      </c>
      <c r="AP79" t="s">
        <v>22</v>
      </c>
      <c r="AQ79" t="s">
        <v>42</v>
      </c>
      <c r="AR79" t="s">
        <v>168</v>
      </c>
    </row>
    <row r="80" spans="1:44">
      <c r="A80" t="s">
        <v>195</v>
      </c>
      <c r="B80" t="s">
        <v>21</v>
      </c>
      <c r="C80" t="s">
        <v>22</v>
      </c>
      <c r="D80" t="s">
        <v>23</v>
      </c>
      <c r="E80" t="s">
        <v>22</v>
      </c>
      <c r="F80" t="s">
        <v>24</v>
      </c>
      <c r="G80" t="s">
        <v>227</v>
      </c>
      <c r="H80" t="s">
        <v>22</v>
      </c>
      <c r="I80" t="s">
        <v>71</v>
      </c>
      <c r="J80" t="s">
        <v>28</v>
      </c>
      <c r="K80" t="s">
        <v>29</v>
      </c>
      <c r="L80" t="s">
        <v>22</v>
      </c>
      <c r="M80" t="s">
        <v>87</v>
      </c>
      <c r="N80" t="s">
        <v>28</v>
      </c>
      <c r="O80" t="s">
        <v>22</v>
      </c>
      <c r="P80" t="s">
        <v>32</v>
      </c>
      <c r="Q80" t="s">
        <v>22</v>
      </c>
      <c r="R80" t="s">
        <v>33</v>
      </c>
      <c r="S80" t="s">
        <v>22</v>
      </c>
      <c r="T80" t="s">
        <v>22</v>
      </c>
      <c r="U80" t="s">
        <v>34</v>
      </c>
      <c r="V80" t="s">
        <v>35</v>
      </c>
      <c r="W80" t="s">
        <v>22</v>
      </c>
      <c r="X80" t="s">
        <v>50</v>
      </c>
      <c r="Y80" t="s">
        <v>228</v>
      </c>
      <c r="Z80" t="s">
        <v>229</v>
      </c>
      <c r="AA80" t="s">
        <v>22</v>
      </c>
      <c r="AB80" t="s">
        <v>38</v>
      </c>
      <c r="AC80" t="s">
        <v>22</v>
      </c>
      <c r="AD80" t="s">
        <v>84</v>
      </c>
      <c r="AE80" t="s">
        <v>42</v>
      </c>
      <c r="AF80" t="s">
        <v>22</v>
      </c>
      <c r="AG80" t="s">
        <v>41</v>
      </c>
      <c r="AH80" t="s">
        <v>42</v>
      </c>
      <c r="AI80" t="s">
        <v>22</v>
      </c>
      <c r="AJ80" t="s">
        <v>22</v>
      </c>
      <c r="AK80" t="s">
        <v>22</v>
      </c>
      <c r="AL80" t="s">
        <v>43</v>
      </c>
      <c r="AM80" t="s">
        <v>22</v>
      </c>
      <c r="AN80" t="s">
        <v>22</v>
      </c>
      <c r="AO80" t="s">
        <v>42</v>
      </c>
      <c r="AP80" t="s">
        <v>22</v>
      </c>
      <c r="AQ80" t="s">
        <v>42</v>
      </c>
      <c r="AR80" t="s">
        <v>168</v>
      </c>
    </row>
    <row r="81" spans="1:44">
      <c r="A81" t="s">
        <v>196</v>
      </c>
      <c r="B81" t="s">
        <v>21</v>
      </c>
      <c r="C81" t="s">
        <v>22</v>
      </c>
      <c r="D81" t="s">
        <v>23</v>
      </c>
      <c r="E81" t="s">
        <v>22</v>
      </c>
      <c r="F81" t="s">
        <v>93</v>
      </c>
      <c r="G81" t="s">
        <v>230</v>
      </c>
      <c r="H81" t="s">
        <v>22</v>
      </c>
      <c r="I81" t="s">
        <v>71</v>
      </c>
      <c r="J81" t="s">
        <v>28</v>
      </c>
      <c r="K81" t="s">
        <v>40</v>
      </c>
      <c r="L81" t="s">
        <v>22</v>
      </c>
      <c r="M81" t="s">
        <v>87</v>
      </c>
      <c r="N81" t="s">
        <v>28</v>
      </c>
      <c r="O81" t="s">
        <v>22</v>
      </c>
      <c r="P81" t="s">
        <v>76</v>
      </c>
      <c r="Q81" t="s">
        <v>22</v>
      </c>
      <c r="R81" t="s">
        <v>43</v>
      </c>
      <c r="S81" t="s">
        <v>22</v>
      </c>
      <c r="T81" t="s">
        <v>22</v>
      </c>
      <c r="U81" t="s">
        <v>73</v>
      </c>
      <c r="V81" t="s">
        <v>31</v>
      </c>
      <c r="W81" t="s">
        <v>22</v>
      </c>
      <c r="X81" t="s">
        <v>50</v>
      </c>
      <c r="Y81" t="s">
        <v>231</v>
      </c>
      <c r="Z81" t="s">
        <v>22</v>
      </c>
      <c r="AA81" t="s">
        <v>22</v>
      </c>
      <c r="AB81" t="s">
        <v>62</v>
      </c>
      <c r="AC81" t="s">
        <v>22</v>
      </c>
      <c r="AD81" t="s">
        <v>39</v>
      </c>
      <c r="AE81" t="s">
        <v>42</v>
      </c>
      <c r="AF81" t="s">
        <v>22</v>
      </c>
      <c r="AG81" t="s">
        <v>41</v>
      </c>
      <c r="AH81" t="s">
        <v>42</v>
      </c>
      <c r="AI81" t="s">
        <v>22</v>
      </c>
      <c r="AJ81" t="s">
        <v>22</v>
      </c>
      <c r="AK81" t="s">
        <v>22</v>
      </c>
      <c r="AL81" t="s">
        <v>43</v>
      </c>
      <c r="AM81" t="s">
        <v>22</v>
      </c>
      <c r="AN81" t="s">
        <v>22</v>
      </c>
      <c r="AO81" t="s">
        <v>42</v>
      </c>
      <c r="AP81" t="s">
        <v>22</v>
      </c>
      <c r="AQ81" t="s">
        <v>42</v>
      </c>
      <c r="AR81" t="s">
        <v>122</v>
      </c>
    </row>
    <row r="82" spans="1:44">
      <c r="A82" t="s">
        <v>197</v>
      </c>
      <c r="B82" t="s">
        <v>21</v>
      </c>
    </row>
    <row r="83" spans="1:44">
      <c r="A83" t="s">
        <v>198</v>
      </c>
      <c r="B83" t="s">
        <v>21</v>
      </c>
      <c r="C83" t="s">
        <v>22</v>
      </c>
      <c r="D83" t="s">
        <v>232</v>
      </c>
      <c r="E83" t="s">
        <v>22</v>
      </c>
      <c r="F83" t="s">
        <v>233</v>
      </c>
      <c r="G83" t="s">
        <v>234</v>
      </c>
      <c r="H83" t="s">
        <v>22</v>
      </c>
      <c r="I83" t="s">
        <v>71</v>
      </c>
      <c r="J83" t="s">
        <v>28</v>
      </c>
      <c r="K83" t="s">
        <v>40</v>
      </c>
      <c r="L83" t="s">
        <v>22</v>
      </c>
      <c r="M83" t="s">
        <v>30</v>
      </c>
      <c r="N83" t="s">
        <v>31</v>
      </c>
      <c r="O83" t="s">
        <v>22</v>
      </c>
      <c r="P83" t="s">
        <v>32</v>
      </c>
      <c r="Q83" t="s">
        <v>22</v>
      </c>
      <c r="R83" t="s">
        <v>43</v>
      </c>
      <c r="S83" t="s">
        <v>22</v>
      </c>
      <c r="T83" t="s">
        <v>22</v>
      </c>
      <c r="U83" t="s">
        <v>73</v>
      </c>
      <c r="V83" t="s">
        <v>31</v>
      </c>
      <c r="W83" t="s">
        <v>22</v>
      </c>
      <c r="X83" t="s">
        <v>50</v>
      </c>
      <c r="Y83" t="s">
        <v>22</v>
      </c>
      <c r="Z83" t="s">
        <v>22</v>
      </c>
      <c r="AA83" t="s">
        <v>22</v>
      </c>
      <c r="AB83" t="s">
        <v>62</v>
      </c>
      <c r="AC83" t="s">
        <v>22</v>
      </c>
      <c r="AD83" t="s">
        <v>84</v>
      </c>
      <c r="AE83" t="s">
        <v>42</v>
      </c>
      <c r="AF83" t="s">
        <v>22</v>
      </c>
      <c r="AG83" t="s">
        <v>41</v>
      </c>
      <c r="AH83" t="s">
        <v>42</v>
      </c>
      <c r="AI83" t="s">
        <v>22</v>
      </c>
      <c r="AJ83" t="s">
        <v>22</v>
      </c>
      <c r="AK83" t="s">
        <v>22</v>
      </c>
      <c r="AL83" t="s">
        <v>43</v>
      </c>
      <c r="AM83" t="s">
        <v>22</v>
      </c>
      <c r="AN83" t="s">
        <v>22</v>
      </c>
      <c r="AO83" t="s">
        <v>42</v>
      </c>
      <c r="AP83" t="s">
        <v>22</v>
      </c>
      <c r="AQ83" t="s">
        <v>42</v>
      </c>
      <c r="AR83" t="s">
        <v>168</v>
      </c>
    </row>
    <row r="84" spans="1:44">
      <c r="A84" t="s">
        <v>199</v>
      </c>
      <c r="B84" t="s">
        <v>21</v>
      </c>
      <c r="C84" t="s">
        <v>22</v>
      </c>
    </row>
    <row r="85" spans="1:44">
      <c r="A85" t="s">
        <v>200</v>
      </c>
      <c r="B85" t="s">
        <v>21</v>
      </c>
    </row>
    <row r="86" spans="1:44">
      <c r="A86" t="s">
        <v>202</v>
      </c>
      <c r="B86" t="s">
        <v>21</v>
      </c>
      <c r="C86" t="s">
        <v>22</v>
      </c>
      <c r="D86" t="s">
        <v>23</v>
      </c>
      <c r="E86" t="s">
        <v>22</v>
      </c>
      <c r="F86" t="s">
        <v>24</v>
      </c>
      <c r="G86" t="s">
        <v>170</v>
      </c>
      <c r="H86" t="s">
        <v>22</v>
      </c>
      <c r="I86" t="s">
        <v>71</v>
      </c>
      <c r="J86" t="s">
        <v>28</v>
      </c>
      <c r="K86" t="s">
        <v>29</v>
      </c>
      <c r="L86" t="s">
        <v>22</v>
      </c>
      <c r="M86" t="s">
        <v>87</v>
      </c>
      <c r="N86" t="s">
        <v>28</v>
      </c>
      <c r="O86" t="s">
        <v>22</v>
      </c>
      <c r="P86" t="s">
        <v>32</v>
      </c>
      <c r="Q86" t="s">
        <v>22</v>
      </c>
      <c r="R86" t="s">
        <v>43</v>
      </c>
      <c r="S86" t="s">
        <v>22</v>
      </c>
      <c r="T86" t="s">
        <v>22</v>
      </c>
      <c r="U86" t="s">
        <v>73</v>
      </c>
      <c r="V86" t="s">
        <v>31</v>
      </c>
      <c r="W86" t="s">
        <v>22</v>
      </c>
      <c r="X86" t="s">
        <v>50</v>
      </c>
      <c r="Y86" t="s">
        <v>237</v>
      </c>
      <c r="Z86" t="s">
        <v>22</v>
      </c>
      <c r="AA86" t="s">
        <v>22</v>
      </c>
      <c r="AB86" t="s">
        <v>38</v>
      </c>
      <c r="AC86" t="s">
        <v>22</v>
      </c>
      <c r="AD86" t="s">
        <v>51</v>
      </c>
      <c r="AE86" t="s">
        <v>40</v>
      </c>
      <c r="AF86" t="s">
        <v>22</v>
      </c>
      <c r="AG86" t="s">
        <v>41</v>
      </c>
      <c r="AH86" t="s">
        <v>42</v>
      </c>
      <c r="AI86" t="s">
        <v>22</v>
      </c>
      <c r="AJ86" t="s">
        <v>22</v>
      </c>
      <c r="AK86" t="s">
        <v>22</v>
      </c>
      <c r="AL86" t="s">
        <v>43</v>
      </c>
      <c r="AM86" t="s">
        <v>22</v>
      </c>
      <c r="AN86" t="s">
        <v>22</v>
      </c>
      <c r="AO86" t="s">
        <v>42</v>
      </c>
      <c r="AP86" t="s">
        <v>22</v>
      </c>
      <c r="AQ86" t="s">
        <v>42</v>
      </c>
      <c r="AR86" t="s">
        <v>168</v>
      </c>
    </row>
    <row r="87" spans="1:44">
      <c r="A87" t="s">
        <v>203</v>
      </c>
      <c r="B87" t="s">
        <v>21</v>
      </c>
    </row>
    <row r="88" spans="1:44">
      <c r="A88" t="s">
        <v>204</v>
      </c>
      <c r="B88" t="s">
        <v>21</v>
      </c>
      <c r="C88" t="s">
        <v>22</v>
      </c>
      <c r="D88" t="s">
        <v>23</v>
      </c>
      <c r="E88" t="s">
        <v>22</v>
      </c>
      <c r="F88" t="s">
        <v>24</v>
      </c>
      <c r="G88" t="s">
        <v>238</v>
      </c>
      <c r="H88" t="s">
        <v>22</v>
      </c>
      <c r="I88" t="s">
        <v>71</v>
      </c>
      <c r="J88" t="s">
        <v>28</v>
      </c>
      <c r="K88" t="s">
        <v>29</v>
      </c>
      <c r="L88" t="s">
        <v>22</v>
      </c>
      <c r="M88" t="s">
        <v>43</v>
      </c>
      <c r="N88" t="s">
        <v>80</v>
      </c>
      <c r="O88" t="s">
        <v>22</v>
      </c>
      <c r="P88" t="s">
        <v>48</v>
      </c>
      <c r="Q88" t="s">
        <v>22</v>
      </c>
      <c r="R88" t="s">
        <v>43</v>
      </c>
      <c r="S88" t="s">
        <v>22</v>
      </c>
      <c r="T88" t="s">
        <v>22</v>
      </c>
      <c r="U88" t="s">
        <v>34</v>
      </c>
      <c r="V88" t="s">
        <v>47</v>
      </c>
      <c r="W88" t="s">
        <v>22</v>
      </c>
      <c r="X88" t="s">
        <v>36</v>
      </c>
      <c r="Y88" t="s">
        <v>22</v>
      </c>
      <c r="Z88" t="s">
        <v>22</v>
      </c>
      <c r="AA88" t="s">
        <v>22</v>
      </c>
      <c r="AB88" t="s">
        <v>62</v>
      </c>
      <c r="AC88" t="s">
        <v>22</v>
      </c>
      <c r="AD88" t="s">
        <v>51</v>
      </c>
      <c r="AE88" t="s">
        <v>42</v>
      </c>
      <c r="AF88" t="s">
        <v>22</v>
      </c>
      <c r="AG88" t="s">
        <v>41</v>
      </c>
      <c r="AH88" t="s">
        <v>42</v>
      </c>
      <c r="AI88" t="s">
        <v>22</v>
      </c>
      <c r="AJ88" t="s">
        <v>22</v>
      </c>
      <c r="AK88" t="s">
        <v>22</v>
      </c>
      <c r="AL88" t="s">
        <v>43</v>
      </c>
      <c r="AM88" t="s">
        <v>22</v>
      </c>
      <c r="AN88" t="s">
        <v>22</v>
      </c>
      <c r="AO88" t="s">
        <v>42</v>
      </c>
      <c r="AP88" t="s">
        <v>22</v>
      </c>
      <c r="AQ88" t="s">
        <v>42</v>
      </c>
      <c r="AR88" t="s">
        <v>168</v>
      </c>
    </row>
    <row r="89" spans="1:44">
      <c r="A89" t="s">
        <v>205</v>
      </c>
      <c r="B89" t="s">
        <v>21</v>
      </c>
    </row>
    <row r="90" spans="1:44">
      <c r="A90" t="s">
        <v>206</v>
      </c>
      <c r="B90" t="s">
        <v>21</v>
      </c>
      <c r="C90" t="s">
        <v>22</v>
      </c>
      <c r="D90" t="s">
        <v>44</v>
      </c>
      <c r="E90" t="s">
        <v>243</v>
      </c>
      <c r="F90" t="s">
        <v>45</v>
      </c>
      <c r="G90" t="s">
        <v>239</v>
      </c>
      <c r="H90" t="s">
        <v>22</v>
      </c>
      <c r="I90" t="s">
        <v>27</v>
      </c>
      <c r="J90" t="s">
        <v>31</v>
      </c>
      <c r="K90" t="s">
        <v>29</v>
      </c>
      <c r="L90" t="s">
        <v>22</v>
      </c>
      <c r="M90" t="s">
        <v>43</v>
      </c>
      <c r="N90" t="s">
        <v>80</v>
      </c>
      <c r="O90" t="s">
        <v>22</v>
      </c>
      <c r="P90" t="s">
        <v>125</v>
      </c>
      <c r="Q90" t="s">
        <v>22</v>
      </c>
      <c r="R90" t="s">
        <v>43</v>
      </c>
      <c r="S90" t="s">
        <v>22</v>
      </c>
      <c r="T90" t="s">
        <v>22</v>
      </c>
      <c r="U90" t="s">
        <v>34</v>
      </c>
      <c r="V90" t="s">
        <v>80</v>
      </c>
      <c r="W90" t="s">
        <v>22</v>
      </c>
      <c r="X90" t="s">
        <v>50</v>
      </c>
      <c r="Y90" t="s">
        <v>22</v>
      </c>
      <c r="Z90" t="s">
        <v>22</v>
      </c>
      <c r="AA90" t="s">
        <v>22</v>
      </c>
      <c r="AB90" t="s">
        <v>38</v>
      </c>
      <c r="AC90" t="s">
        <v>22</v>
      </c>
      <c r="AD90" t="s">
        <v>84</v>
      </c>
      <c r="AE90" t="s">
        <v>42</v>
      </c>
      <c r="AF90" t="s">
        <v>22</v>
      </c>
      <c r="AG90" t="s">
        <v>41</v>
      </c>
      <c r="AH90" t="s">
        <v>42</v>
      </c>
      <c r="AI90" t="s">
        <v>22</v>
      </c>
      <c r="AJ90" t="s">
        <v>22</v>
      </c>
      <c r="AK90" t="s">
        <v>22</v>
      </c>
      <c r="AL90" t="s">
        <v>43</v>
      </c>
      <c r="AM90" t="s">
        <v>22</v>
      </c>
      <c r="AN90" t="s">
        <v>22</v>
      </c>
      <c r="AO90" t="s">
        <v>42</v>
      </c>
      <c r="AP90" t="s">
        <v>22</v>
      </c>
      <c r="AQ90" t="s">
        <v>40</v>
      </c>
      <c r="AR90" t="s">
        <v>122</v>
      </c>
    </row>
    <row r="91" spans="1:44">
      <c r="A91" t="s">
        <v>207</v>
      </c>
      <c r="B91" t="s">
        <v>21</v>
      </c>
      <c r="C91" t="s">
        <v>22</v>
      </c>
      <c r="D91" t="s">
        <v>60</v>
      </c>
      <c r="E91" t="s">
        <v>22</v>
      </c>
      <c r="F91" t="s">
        <v>45</v>
      </c>
      <c r="G91" t="s">
        <v>240</v>
      </c>
      <c r="H91" t="s">
        <v>22</v>
      </c>
      <c r="I91" t="s">
        <v>71</v>
      </c>
      <c r="J91" t="s">
        <v>28</v>
      </c>
      <c r="K91" t="s">
        <v>40</v>
      </c>
      <c r="L91" t="s">
        <v>22</v>
      </c>
      <c r="M91" t="s">
        <v>30</v>
      </c>
      <c r="N91" t="s">
        <v>31</v>
      </c>
      <c r="O91" t="s">
        <v>22</v>
      </c>
      <c r="P91" t="s">
        <v>32</v>
      </c>
      <c r="Q91" t="s">
        <v>22</v>
      </c>
      <c r="R91" t="s">
        <v>33</v>
      </c>
      <c r="S91">
        <v>151640</v>
      </c>
      <c r="T91" t="s">
        <v>22</v>
      </c>
      <c r="U91" t="s">
        <v>34</v>
      </c>
      <c r="V91" t="s">
        <v>28</v>
      </c>
      <c r="X91" t="s">
        <v>50</v>
      </c>
      <c r="Y91" t="s">
        <v>241</v>
      </c>
      <c r="Z91" t="s">
        <v>22</v>
      </c>
      <c r="AA91" t="s">
        <v>22</v>
      </c>
      <c r="AB91" t="s">
        <v>38</v>
      </c>
      <c r="AC91" t="s">
        <v>22</v>
      </c>
      <c r="AD91" t="s">
        <v>39</v>
      </c>
      <c r="AE91" t="s">
        <v>42</v>
      </c>
      <c r="AF91" t="s">
        <v>22</v>
      </c>
      <c r="AG91" t="s">
        <v>41</v>
      </c>
      <c r="AH91" t="s">
        <v>42</v>
      </c>
      <c r="AI91" t="s">
        <v>22</v>
      </c>
      <c r="AJ91" t="s">
        <v>22</v>
      </c>
      <c r="AK91" t="s">
        <v>22</v>
      </c>
      <c r="AL91" t="s">
        <v>43</v>
      </c>
      <c r="AM91" t="s">
        <v>242</v>
      </c>
      <c r="AN91" t="s">
        <v>243</v>
      </c>
      <c r="AO91" t="s">
        <v>42</v>
      </c>
      <c r="AP91" t="s">
        <v>22</v>
      </c>
      <c r="AQ91" t="s">
        <v>42</v>
      </c>
      <c r="AR91" t="s">
        <v>168</v>
      </c>
    </row>
    <row r="92" spans="1:44">
      <c r="A92" t="s">
        <v>208</v>
      </c>
      <c r="B92" t="s">
        <v>21</v>
      </c>
      <c r="C92" t="s">
        <v>22</v>
      </c>
      <c r="D92" t="s">
        <v>60</v>
      </c>
      <c r="E92" t="s">
        <v>22</v>
      </c>
      <c r="F92" t="s">
        <v>45</v>
      </c>
      <c r="G92" t="s">
        <v>244</v>
      </c>
      <c r="H92" t="s">
        <v>22</v>
      </c>
      <c r="I92" t="s">
        <v>27</v>
      </c>
      <c r="J92" t="s">
        <v>31</v>
      </c>
      <c r="K92" t="s">
        <v>29</v>
      </c>
      <c r="L92" t="s">
        <v>22</v>
      </c>
      <c r="M92" t="s">
        <v>30</v>
      </c>
      <c r="N92" t="s">
        <v>47</v>
      </c>
      <c r="O92" t="s">
        <v>22</v>
      </c>
      <c r="P92" t="s">
        <v>48</v>
      </c>
      <c r="Q92" t="s">
        <v>22</v>
      </c>
      <c r="R92" t="s">
        <v>49</v>
      </c>
      <c r="S92" t="s">
        <v>245</v>
      </c>
      <c r="T92" t="s">
        <v>22</v>
      </c>
      <c r="U92" t="s">
        <v>34</v>
      </c>
      <c r="V92" t="s">
        <v>80</v>
      </c>
      <c r="W92" t="s">
        <v>22</v>
      </c>
      <c r="X92" t="s">
        <v>50</v>
      </c>
      <c r="Y92" t="s">
        <v>246</v>
      </c>
      <c r="Z92" t="s">
        <v>22</v>
      </c>
      <c r="AA92" t="s">
        <v>22</v>
      </c>
      <c r="AB92" t="s">
        <v>38</v>
      </c>
      <c r="AC92" t="s">
        <v>22</v>
      </c>
      <c r="AD92" t="s">
        <v>39</v>
      </c>
      <c r="AE92" t="s">
        <v>40</v>
      </c>
      <c r="AF92" t="s">
        <v>22</v>
      </c>
      <c r="AG92" t="s">
        <v>63</v>
      </c>
      <c r="AH92" t="s">
        <v>42</v>
      </c>
      <c r="AI92" t="s">
        <v>22</v>
      </c>
      <c r="AJ92" t="s">
        <v>22</v>
      </c>
      <c r="AK92" t="s">
        <v>22</v>
      </c>
      <c r="AL92" t="s">
        <v>43</v>
      </c>
      <c r="AM92" t="s">
        <v>22</v>
      </c>
      <c r="AN92" t="s">
        <v>22</v>
      </c>
      <c r="AO92" t="s">
        <v>42</v>
      </c>
      <c r="AP92" t="s">
        <v>22</v>
      </c>
      <c r="AQ92" t="s">
        <v>40</v>
      </c>
      <c r="AR92" t="s">
        <v>122</v>
      </c>
    </row>
    <row r="93" spans="1:44">
      <c r="A93" t="s">
        <v>209</v>
      </c>
      <c r="B93" t="s">
        <v>21</v>
      </c>
      <c r="C93" t="s">
        <v>22</v>
      </c>
      <c r="D93" t="s">
        <v>23</v>
      </c>
      <c r="E93" t="s">
        <v>22</v>
      </c>
      <c r="F93" t="s">
        <v>24</v>
      </c>
      <c r="G93" t="s">
        <v>247</v>
      </c>
      <c r="H93" t="s">
        <v>22</v>
      </c>
      <c r="I93" t="s">
        <v>71</v>
      </c>
      <c r="J93" t="s">
        <v>80</v>
      </c>
      <c r="K93" t="s">
        <v>40</v>
      </c>
      <c r="L93" t="s">
        <v>117</v>
      </c>
      <c r="M93" t="s">
        <v>87</v>
      </c>
      <c r="N93" t="s">
        <v>28</v>
      </c>
      <c r="O93" t="s">
        <v>22</v>
      </c>
      <c r="P93" t="s">
        <v>32</v>
      </c>
      <c r="Q93" t="s">
        <v>22</v>
      </c>
      <c r="R93" t="s">
        <v>43</v>
      </c>
      <c r="S93" t="s">
        <v>22</v>
      </c>
      <c r="T93" t="s">
        <v>22</v>
      </c>
      <c r="U93" t="s">
        <v>34</v>
      </c>
      <c r="V93" t="s">
        <v>47</v>
      </c>
      <c r="W93" t="s">
        <v>22</v>
      </c>
      <c r="X93" t="s">
        <v>36</v>
      </c>
      <c r="Y93" t="s">
        <v>22</v>
      </c>
      <c r="Z93" t="s">
        <v>22</v>
      </c>
      <c r="AA93" t="s">
        <v>22</v>
      </c>
      <c r="AB93" t="s">
        <v>38</v>
      </c>
      <c r="AC93" t="s">
        <v>248</v>
      </c>
      <c r="AD93" t="s">
        <v>39</v>
      </c>
      <c r="AE93" t="s">
        <v>42</v>
      </c>
      <c r="AF93" t="s">
        <v>22</v>
      </c>
      <c r="AG93" t="s">
        <v>41</v>
      </c>
      <c r="AH93" t="s">
        <v>42</v>
      </c>
      <c r="AI93" t="s">
        <v>22</v>
      </c>
      <c r="AJ93" t="s">
        <v>22</v>
      </c>
      <c r="AK93" t="s">
        <v>22</v>
      </c>
      <c r="AL93" t="s">
        <v>43</v>
      </c>
      <c r="AM93" t="s">
        <v>22</v>
      </c>
      <c r="AN93" t="s">
        <v>22</v>
      </c>
      <c r="AO93" t="s">
        <v>42</v>
      </c>
      <c r="AP93" t="s">
        <v>22</v>
      </c>
      <c r="AQ93" t="s">
        <v>40</v>
      </c>
      <c r="AR93" t="s">
        <v>122</v>
      </c>
    </row>
    <row r="94" spans="1:44">
      <c r="A94" t="s">
        <v>210</v>
      </c>
      <c r="B94" t="s">
        <v>21</v>
      </c>
      <c r="C94" t="s">
        <v>22</v>
      </c>
      <c r="D94" t="s">
        <v>44</v>
      </c>
      <c r="E94" t="s">
        <v>249</v>
      </c>
      <c r="F94" t="s">
        <v>45</v>
      </c>
      <c r="G94" t="s">
        <v>250</v>
      </c>
      <c r="H94" t="s">
        <v>22</v>
      </c>
      <c r="I94" t="s">
        <v>27</v>
      </c>
      <c r="J94" t="s">
        <v>31</v>
      </c>
      <c r="K94" t="s">
        <v>29</v>
      </c>
      <c r="L94" t="s">
        <v>22</v>
      </c>
      <c r="M94" t="s">
        <v>30</v>
      </c>
      <c r="N94" t="s">
        <v>47</v>
      </c>
      <c r="O94" t="s">
        <v>22</v>
      </c>
      <c r="P94" t="s">
        <v>32</v>
      </c>
      <c r="Q94" t="s">
        <v>22</v>
      </c>
      <c r="R94" t="s">
        <v>49</v>
      </c>
      <c r="S94">
        <v>1030352</v>
      </c>
      <c r="T94" t="s">
        <v>22</v>
      </c>
      <c r="U94" t="s">
        <v>34</v>
      </c>
      <c r="V94" t="s">
        <v>28</v>
      </c>
      <c r="W94" t="s">
        <v>22</v>
      </c>
      <c r="X94" t="s">
        <v>50</v>
      </c>
      <c r="Y94" t="s">
        <v>102</v>
      </c>
      <c r="Z94" t="s">
        <v>22</v>
      </c>
      <c r="AA94" t="s">
        <v>22</v>
      </c>
      <c r="AB94" t="s">
        <v>38</v>
      </c>
      <c r="AC94" t="s">
        <v>22</v>
      </c>
      <c r="AD94" t="s">
        <v>39</v>
      </c>
      <c r="AE94" t="s">
        <v>42</v>
      </c>
      <c r="AF94" t="s">
        <v>22</v>
      </c>
      <c r="AG94" t="s">
        <v>41</v>
      </c>
      <c r="AH94" t="s">
        <v>42</v>
      </c>
      <c r="AI94" t="s">
        <v>22</v>
      </c>
      <c r="AJ94" t="s">
        <v>22</v>
      </c>
      <c r="AK94" t="s">
        <v>22</v>
      </c>
      <c r="AL94" t="s">
        <v>43</v>
      </c>
      <c r="AM94" t="s">
        <v>22</v>
      </c>
      <c r="AN94" t="s">
        <v>251</v>
      </c>
      <c r="AO94" t="s">
        <v>42</v>
      </c>
      <c r="AP94" t="s">
        <v>22</v>
      </c>
      <c r="AQ94" t="s">
        <v>40</v>
      </c>
      <c r="AR94" t="s">
        <v>122</v>
      </c>
    </row>
    <row r="95" spans="1:44">
      <c r="A95" t="s">
        <v>211</v>
      </c>
      <c r="B95" t="s">
        <v>21</v>
      </c>
      <c r="C95" t="s">
        <v>22</v>
      </c>
      <c r="D95" t="s">
        <v>23</v>
      </c>
      <c r="E95" t="s">
        <v>22</v>
      </c>
      <c r="F95" t="s">
        <v>45</v>
      </c>
      <c r="G95" t="s">
        <v>252</v>
      </c>
      <c r="H95" t="s">
        <v>22</v>
      </c>
      <c r="I95" t="s">
        <v>27</v>
      </c>
      <c r="J95" t="s">
        <v>31</v>
      </c>
      <c r="K95" t="s">
        <v>29</v>
      </c>
      <c r="L95" t="s">
        <v>22</v>
      </c>
      <c r="M95" t="s">
        <v>30</v>
      </c>
      <c r="N95" t="s">
        <v>47</v>
      </c>
      <c r="O95" t="s">
        <v>22</v>
      </c>
      <c r="P95" t="s">
        <v>32</v>
      </c>
      <c r="Q95" t="s">
        <v>22</v>
      </c>
      <c r="R95" t="s">
        <v>49</v>
      </c>
      <c r="S95" t="s">
        <v>253</v>
      </c>
      <c r="T95" t="s">
        <v>22</v>
      </c>
      <c r="U95" t="s">
        <v>34</v>
      </c>
      <c r="V95" t="s">
        <v>80</v>
      </c>
      <c r="W95" t="s">
        <v>22</v>
      </c>
      <c r="X95" t="s">
        <v>50</v>
      </c>
      <c r="Y95" t="s">
        <v>254</v>
      </c>
      <c r="Z95" t="s">
        <v>22</v>
      </c>
      <c r="AA95" t="s">
        <v>22</v>
      </c>
      <c r="AB95" t="s">
        <v>38</v>
      </c>
      <c r="AC95" t="s">
        <v>22</v>
      </c>
      <c r="AD95" t="s">
        <v>39</v>
      </c>
      <c r="AE95" t="s">
        <v>42</v>
      </c>
      <c r="AF95" t="s">
        <v>22</v>
      </c>
      <c r="AG95" t="s">
        <v>41</v>
      </c>
      <c r="AH95" t="s">
        <v>42</v>
      </c>
      <c r="AI95" t="s">
        <v>22</v>
      </c>
      <c r="AJ95" t="s">
        <v>22</v>
      </c>
      <c r="AK95" t="s">
        <v>22</v>
      </c>
      <c r="AL95" t="s">
        <v>43</v>
      </c>
      <c r="AM95" t="s">
        <v>22</v>
      </c>
      <c r="AN95" t="s">
        <v>22</v>
      </c>
      <c r="AO95" t="s">
        <v>42</v>
      </c>
      <c r="AP95" t="s">
        <v>22</v>
      </c>
      <c r="AQ95" t="s">
        <v>40</v>
      </c>
      <c r="AR95" t="s">
        <v>129</v>
      </c>
    </row>
    <row r="96" spans="1:44">
      <c r="A96" t="s">
        <v>212</v>
      </c>
      <c r="B96" t="s">
        <v>21</v>
      </c>
      <c r="C96">
        <v>950000</v>
      </c>
      <c r="D96" t="s">
        <v>44</v>
      </c>
      <c r="E96" t="s">
        <v>22</v>
      </c>
      <c r="F96" t="s">
        <v>24</v>
      </c>
      <c r="G96" t="s">
        <v>256</v>
      </c>
      <c r="H96" t="s">
        <v>22</v>
      </c>
      <c r="I96" t="s">
        <v>71</v>
      </c>
      <c r="J96" t="s">
        <v>80</v>
      </c>
      <c r="K96" t="s">
        <v>40</v>
      </c>
      <c r="L96" t="s">
        <v>22</v>
      </c>
      <c r="M96" t="s">
        <v>87</v>
      </c>
      <c r="N96" t="s">
        <v>28</v>
      </c>
      <c r="O96" t="s">
        <v>22</v>
      </c>
      <c r="P96" t="s">
        <v>48</v>
      </c>
      <c r="Q96" t="s">
        <v>22</v>
      </c>
      <c r="R96" t="s">
        <v>43</v>
      </c>
      <c r="S96" t="s">
        <v>22</v>
      </c>
      <c r="T96" t="s">
        <v>22</v>
      </c>
      <c r="U96" t="s">
        <v>73</v>
      </c>
      <c r="V96" t="s">
        <v>47</v>
      </c>
      <c r="W96" t="s">
        <v>22</v>
      </c>
      <c r="X96" t="s">
        <v>36</v>
      </c>
      <c r="Y96" t="s">
        <v>255</v>
      </c>
      <c r="Z96" t="s">
        <v>22</v>
      </c>
      <c r="AA96" t="s">
        <v>22</v>
      </c>
      <c r="AB96" t="s">
        <v>38</v>
      </c>
      <c r="AC96" t="s">
        <v>22</v>
      </c>
      <c r="AD96" t="s">
        <v>51</v>
      </c>
      <c r="AE96" t="s">
        <v>40</v>
      </c>
      <c r="AF96" t="s">
        <v>22</v>
      </c>
      <c r="AG96" t="s">
        <v>41</v>
      </c>
      <c r="AH96" t="s">
        <v>42</v>
      </c>
      <c r="AI96" t="s">
        <v>22</v>
      </c>
      <c r="AJ96" t="s">
        <v>22</v>
      </c>
      <c r="AK96" t="s">
        <v>22</v>
      </c>
      <c r="AL96" t="s">
        <v>167</v>
      </c>
      <c r="AM96">
        <v>950000</v>
      </c>
      <c r="AN96" t="s">
        <v>22</v>
      </c>
      <c r="AO96" t="s">
        <v>42</v>
      </c>
      <c r="AP96" t="s">
        <v>22</v>
      </c>
      <c r="AQ96" t="s">
        <v>40</v>
      </c>
      <c r="AR96" t="s">
        <v>122</v>
      </c>
    </row>
    <row r="97" spans="1:44">
      <c r="A97" t="s">
        <v>213</v>
      </c>
      <c r="B97" t="s">
        <v>21</v>
      </c>
      <c r="C97" t="s">
        <v>22</v>
      </c>
      <c r="D97" t="s">
        <v>23</v>
      </c>
      <c r="E97" t="s">
        <v>22</v>
      </c>
      <c r="F97" t="s">
        <v>45</v>
      </c>
      <c r="G97" t="s">
        <v>257</v>
      </c>
      <c r="H97" t="s">
        <v>22</v>
      </c>
      <c r="I97" t="s">
        <v>71</v>
      </c>
      <c r="J97" t="s">
        <v>80</v>
      </c>
      <c r="K97" t="s">
        <v>29</v>
      </c>
      <c r="L97" t="s">
        <v>22</v>
      </c>
      <c r="M97" t="s">
        <v>43</v>
      </c>
      <c r="N97" t="s">
        <v>80</v>
      </c>
      <c r="O97" t="s">
        <v>22</v>
      </c>
      <c r="P97" t="s">
        <v>32</v>
      </c>
      <c r="Q97" t="s">
        <v>22</v>
      </c>
      <c r="R97" t="s">
        <v>43</v>
      </c>
      <c r="S97" t="s">
        <v>22</v>
      </c>
      <c r="T97" t="s">
        <v>22</v>
      </c>
      <c r="U97" t="s">
        <v>34</v>
      </c>
      <c r="V97" t="s">
        <v>31</v>
      </c>
      <c r="W97" t="s">
        <v>22</v>
      </c>
      <c r="X97" t="s">
        <v>50</v>
      </c>
      <c r="Y97" t="s">
        <v>22</v>
      </c>
      <c r="Z97" t="s">
        <v>22</v>
      </c>
      <c r="AA97" t="s">
        <v>22</v>
      </c>
      <c r="AB97" t="s">
        <v>38</v>
      </c>
      <c r="AC97" t="s">
        <v>22</v>
      </c>
      <c r="AD97" t="s">
        <v>84</v>
      </c>
      <c r="AE97" t="s">
        <v>42</v>
      </c>
      <c r="AF97" t="s">
        <v>22</v>
      </c>
      <c r="AG97" t="s">
        <v>41</v>
      </c>
      <c r="AH97" t="s">
        <v>42</v>
      </c>
      <c r="AI97" t="s">
        <v>22</v>
      </c>
      <c r="AJ97" t="s">
        <v>22</v>
      </c>
      <c r="AK97" t="s">
        <v>22</v>
      </c>
      <c r="AL97" t="s">
        <v>43</v>
      </c>
      <c r="AM97" t="s">
        <v>22</v>
      </c>
      <c r="AN97" t="s">
        <v>22</v>
      </c>
      <c r="AO97" t="s">
        <v>42</v>
      </c>
      <c r="AP97" t="s">
        <v>22</v>
      </c>
      <c r="AQ97" t="s">
        <v>42</v>
      </c>
      <c r="AR97" t="s">
        <v>168</v>
      </c>
    </row>
    <row r="98" spans="1:44">
      <c r="A98" t="s">
        <v>214</v>
      </c>
      <c r="B98" t="s">
        <v>21</v>
      </c>
      <c r="C98" t="s">
        <v>22</v>
      </c>
      <c r="D98" t="s">
        <v>60</v>
      </c>
      <c r="E98" t="s">
        <v>22</v>
      </c>
      <c r="F98" t="s">
        <v>45</v>
      </c>
      <c r="G98" t="s">
        <v>258</v>
      </c>
      <c r="H98" t="s">
        <v>22</v>
      </c>
      <c r="I98" t="s">
        <v>27</v>
      </c>
      <c r="J98" t="s">
        <v>47</v>
      </c>
      <c r="K98" t="s">
        <v>29</v>
      </c>
      <c r="L98" t="s">
        <v>22</v>
      </c>
      <c r="M98" t="s">
        <v>30</v>
      </c>
      <c r="N98" t="s">
        <v>47</v>
      </c>
      <c r="O98" t="s">
        <v>22</v>
      </c>
      <c r="P98" t="s">
        <v>32</v>
      </c>
      <c r="Q98" t="s">
        <v>22</v>
      </c>
      <c r="R98" t="s">
        <v>49</v>
      </c>
      <c r="S98">
        <v>105000</v>
      </c>
      <c r="T98" t="s">
        <v>22</v>
      </c>
      <c r="U98" t="s">
        <v>34</v>
      </c>
      <c r="V98" t="s">
        <v>80</v>
      </c>
      <c r="W98" t="s">
        <v>22</v>
      </c>
      <c r="X98" t="s">
        <v>36</v>
      </c>
      <c r="Y98" t="s">
        <v>22</v>
      </c>
      <c r="Z98" t="s">
        <v>22</v>
      </c>
      <c r="AA98" t="s">
        <v>22</v>
      </c>
      <c r="AB98" t="s">
        <v>38</v>
      </c>
      <c r="AC98" t="s">
        <v>22</v>
      </c>
      <c r="AD98" t="s">
        <v>84</v>
      </c>
      <c r="AE98" t="s">
        <v>42</v>
      </c>
      <c r="AF98" t="s">
        <v>22</v>
      </c>
      <c r="AG98" t="s">
        <v>41</v>
      </c>
      <c r="AH98" t="s">
        <v>42</v>
      </c>
      <c r="AI98" t="s">
        <v>22</v>
      </c>
      <c r="AJ98" t="s">
        <v>22</v>
      </c>
      <c r="AK98" t="s">
        <v>22</v>
      </c>
      <c r="AL98" t="s">
        <v>43</v>
      </c>
      <c r="AM98" t="s">
        <v>22</v>
      </c>
      <c r="AN98" t="s">
        <v>22</v>
      </c>
      <c r="AO98" t="s">
        <v>42</v>
      </c>
      <c r="AP98" t="s">
        <v>22</v>
      </c>
      <c r="AQ98" t="s">
        <v>40</v>
      </c>
      <c r="AR98" t="s">
        <v>122</v>
      </c>
    </row>
    <row r="99" spans="1:44">
      <c r="A99" t="s">
        <v>215</v>
      </c>
      <c r="B99" t="s">
        <v>21</v>
      </c>
      <c r="C99" t="s">
        <v>22</v>
      </c>
      <c r="D99" t="s">
        <v>60</v>
      </c>
      <c r="E99" t="s">
        <v>22</v>
      </c>
      <c r="F99" t="s">
        <v>93</v>
      </c>
      <c r="G99" t="s">
        <v>259</v>
      </c>
      <c r="H99" t="s">
        <v>22</v>
      </c>
      <c r="I99" t="s">
        <v>71</v>
      </c>
      <c r="J99" t="s">
        <v>80</v>
      </c>
      <c r="K99" t="s">
        <v>40</v>
      </c>
      <c r="L99" t="s">
        <v>22</v>
      </c>
      <c r="M99" t="s">
        <v>87</v>
      </c>
      <c r="N99" t="s">
        <v>28</v>
      </c>
      <c r="O99" t="s">
        <v>22</v>
      </c>
      <c r="P99" t="s">
        <v>48</v>
      </c>
      <c r="Q99" t="s">
        <v>22</v>
      </c>
      <c r="R99" t="s">
        <v>33</v>
      </c>
      <c r="S99" t="s">
        <v>22</v>
      </c>
      <c r="T99" t="s">
        <v>22</v>
      </c>
      <c r="U99" t="s">
        <v>34</v>
      </c>
      <c r="V99" t="s">
        <v>80</v>
      </c>
      <c r="W99" t="s">
        <v>22</v>
      </c>
      <c r="X99" t="s">
        <v>36</v>
      </c>
      <c r="Y99" t="s">
        <v>260</v>
      </c>
      <c r="Z99" t="s">
        <v>22</v>
      </c>
      <c r="AA99" t="s">
        <v>22</v>
      </c>
      <c r="AB99" t="s">
        <v>38</v>
      </c>
      <c r="AC99" t="s">
        <v>22</v>
      </c>
      <c r="AD99" t="s">
        <v>51</v>
      </c>
      <c r="AE99" t="s">
        <v>42</v>
      </c>
      <c r="AF99" t="s">
        <v>22</v>
      </c>
      <c r="AG99" t="s">
        <v>41</v>
      </c>
      <c r="AH99" t="s">
        <v>42</v>
      </c>
      <c r="AI99" t="s">
        <v>22</v>
      </c>
      <c r="AJ99" t="s">
        <v>22</v>
      </c>
      <c r="AK99" t="s">
        <v>22</v>
      </c>
      <c r="AL99" t="s">
        <v>43</v>
      </c>
      <c r="AM99" t="s">
        <v>22</v>
      </c>
      <c r="AN99" t="s">
        <v>22</v>
      </c>
      <c r="AO99" t="s">
        <v>40</v>
      </c>
      <c r="AP99" t="s">
        <v>22</v>
      </c>
      <c r="AQ99" t="s">
        <v>40</v>
      </c>
      <c r="AR99" t="s">
        <v>122</v>
      </c>
    </row>
    <row r="100" spans="1:44">
      <c r="A100" t="s">
        <v>216</v>
      </c>
      <c r="B100" t="s">
        <v>21</v>
      </c>
      <c r="C100" t="s">
        <v>22</v>
      </c>
      <c r="D100" t="s">
        <v>60</v>
      </c>
      <c r="E100" t="s">
        <v>22</v>
      </c>
      <c r="F100" t="s">
        <v>24</v>
      </c>
      <c r="G100" t="s">
        <v>261</v>
      </c>
      <c r="H100" t="s">
        <v>22</v>
      </c>
      <c r="I100" t="s">
        <v>71</v>
      </c>
      <c r="J100" t="s">
        <v>80</v>
      </c>
      <c r="K100" t="s">
        <v>40</v>
      </c>
      <c r="L100" t="s">
        <v>22</v>
      </c>
      <c r="M100" t="s">
        <v>30</v>
      </c>
      <c r="N100" t="s">
        <v>31</v>
      </c>
      <c r="O100" t="s">
        <v>22</v>
      </c>
      <c r="P100" t="s">
        <v>48</v>
      </c>
      <c r="Q100" t="s">
        <v>22</v>
      </c>
      <c r="R100" t="s">
        <v>43</v>
      </c>
      <c r="S100" t="s">
        <v>22</v>
      </c>
      <c r="T100" t="s">
        <v>22</v>
      </c>
      <c r="U100" t="s">
        <v>34</v>
      </c>
      <c r="V100" t="s">
        <v>47</v>
      </c>
      <c r="W100" t="s">
        <v>22</v>
      </c>
      <c r="X100" t="s">
        <v>36</v>
      </c>
      <c r="Y100" t="s">
        <v>22</v>
      </c>
      <c r="Z100" t="s">
        <v>22</v>
      </c>
      <c r="AA100" t="s">
        <v>22</v>
      </c>
      <c r="AB100" t="s">
        <v>38</v>
      </c>
      <c r="AC100" t="s">
        <v>22</v>
      </c>
      <c r="AD100" t="s">
        <v>39</v>
      </c>
      <c r="AE100" t="s">
        <v>42</v>
      </c>
      <c r="AF100" t="s">
        <v>22</v>
      </c>
      <c r="AG100" t="s">
        <v>41</v>
      </c>
      <c r="AH100" t="s">
        <v>42</v>
      </c>
      <c r="AI100" t="s">
        <v>22</v>
      </c>
      <c r="AJ100" t="s">
        <v>22</v>
      </c>
      <c r="AK100" t="s">
        <v>22</v>
      </c>
      <c r="AL100" t="s">
        <v>43</v>
      </c>
      <c r="AM100" t="s">
        <v>22</v>
      </c>
      <c r="AN100" t="s">
        <v>22</v>
      </c>
      <c r="AO100" t="s">
        <v>42</v>
      </c>
      <c r="AP100" t="s">
        <v>22</v>
      </c>
      <c r="AQ100" t="s">
        <v>40</v>
      </c>
      <c r="AR100" t="s">
        <v>122</v>
      </c>
    </row>
    <row r="101" spans="1:44">
      <c r="A101" t="s">
        <v>217</v>
      </c>
      <c r="B101" t="s">
        <v>21</v>
      </c>
      <c r="C101" t="s">
        <v>22</v>
      </c>
      <c r="D101" t="s">
        <v>60</v>
      </c>
      <c r="E101" t="s">
        <v>22</v>
      </c>
      <c r="F101" t="s">
        <v>24</v>
      </c>
      <c r="G101" t="s">
        <v>262</v>
      </c>
      <c r="H101" t="s">
        <v>22</v>
      </c>
      <c r="I101" t="s">
        <v>71</v>
      </c>
      <c r="J101" t="s">
        <v>31</v>
      </c>
      <c r="K101" t="s">
        <v>40</v>
      </c>
      <c r="L101" t="s">
        <v>22</v>
      </c>
      <c r="M101" t="s">
        <v>87</v>
      </c>
      <c r="N101" t="s">
        <v>35</v>
      </c>
      <c r="O101" t="s">
        <v>22</v>
      </c>
      <c r="P101" t="s">
        <v>32</v>
      </c>
      <c r="Q101" t="s">
        <v>22</v>
      </c>
      <c r="R101" t="s">
        <v>43</v>
      </c>
      <c r="S101" t="s">
        <v>22</v>
      </c>
      <c r="T101" t="s">
        <v>22</v>
      </c>
      <c r="U101" t="s">
        <v>34</v>
      </c>
      <c r="V101" t="s">
        <v>35</v>
      </c>
      <c r="W101" t="s">
        <v>22</v>
      </c>
      <c r="X101" t="s">
        <v>36</v>
      </c>
      <c r="Y101" t="s">
        <v>263</v>
      </c>
      <c r="Z101" t="s">
        <v>22</v>
      </c>
      <c r="AA101" t="s">
        <v>22</v>
      </c>
      <c r="AB101" t="s">
        <v>38</v>
      </c>
      <c r="AC101" t="s">
        <v>22</v>
      </c>
      <c r="AD101" t="s">
        <v>84</v>
      </c>
      <c r="AE101" t="s">
        <v>42</v>
      </c>
      <c r="AF101" t="s">
        <v>22</v>
      </c>
      <c r="AG101" t="s">
        <v>41</v>
      </c>
      <c r="AH101" t="s">
        <v>42</v>
      </c>
      <c r="AI101" t="s">
        <v>22</v>
      </c>
      <c r="AJ101" t="s">
        <v>22</v>
      </c>
      <c r="AK101" t="s">
        <v>22</v>
      </c>
      <c r="AL101" t="s">
        <v>43</v>
      </c>
      <c r="AM101" t="s">
        <v>264</v>
      </c>
      <c r="AN101" t="s">
        <v>265</v>
      </c>
      <c r="AO101" t="s">
        <v>42</v>
      </c>
      <c r="AP101" t="s">
        <v>22</v>
      </c>
      <c r="AQ101" t="s">
        <v>40</v>
      </c>
      <c r="AR101" t="s">
        <v>122</v>
      </c>
    </row>
    <row r="102" spans="1:44">
      <c r="A102" t="s">
        <v>217</v>
      </c>
      <c r="B102" t="s">
        <v>21</v>
      </c>
      <c r="C102" t="s">
        <v>22</v>
      </c>
      <c r="D102" t="s">
        <v>60</v>
      </c>
      <c r="E102" t="s">
        <v>22</v>
      </c>
      <c r="F102" t="s">
        <v>24</v>
      </c>
      <c r="G102" t="s">
        <v>262</v>
      </c>
      <c r="H102" t="s">
        <v>22</v>
      </c>
      <c r="I102" t="s">
        <v>71</v>
      </c>
      <c r="J102" t="s">
        <v>31</v>
      </c>
      <c r="K102" t="s">
        <v>40</v>
      </c>
      <c r="L102" t="s">
        <v>22</v>
      </c>
      <c r="M102" t="s">
        <v>87</v>
      </c>
      <c r="N102" t="s">
        <v>35</v>
      </c>
      <c r="O102" t="s">
        <v>22</v>
      </c>
      <c r="P102" t="s">
        <v>32</v>
      </c>
      <c r="Q102" t="s">
        <v>22</v>
      </c>
      <c r="R102" t="s">
        <v>43</v>
      </c>
      <c r="S102" t="s">
        <v>22</v>
      </c>
      <c r="T102" t="s">
        <v>22</v>
      </c>
      <c r="U102" t="s">
        <v>34</v>
      </c>
      <c r="V102" t="s">
        <v>35</v>
      </c>
      <c r="W102" t="s">
        <v>22</v>
      </c>
      <c r="X102" t="s">
        <v>36</v>
      </c>
      <c r="Y102" t="s">
        <v>263</v>
      </c>
      <c r="Z102" t="s">
        <v>22</v>
      </c>
      <c r="AA102" t="s">
        <v>22</v>
      </c>
      <c r="AB102" t="s">
        <v>38</v>
      </c>
      <c r="AC102" t="s">
        <v>22</v>
      </c>
      <c r="AD102" t="s">
        <v>84</v>
      </c>
      <c r="AE102" t="s">
        <v>42</v>
      </c>
      <c r="AF102" t="s">
        <v>22</v>
      </c>
      <c r="AG102" t="s">
        <v>41</v>
      </c>
      <c r="AH102" t="s">
        <v>42</v>
      </c>
      <c r="AI102" t="s">
        <v>22</v>
      </c>
      <c r="AJ102" t="s">
        <v>22</v>
      </c>
      <c r="AK102" t="s">
        <v>22</v>
      </c>
      <c r="AL102" t="s">
        <v>43</v>
      </c>
      <c r="AM102" t="s">
        <v>264</v>
      </c>
      <c r="AN102" t="s">
        <v>265</v>
      </c>
      <c r="AO102" t="s">
        <v>42</v>
      </c>
      <c r="AP102" t="s">
        <v>22</v>
      </c>
      <c r="AQ102" t="s">
        <v>40</v>
      </c>
      <c r="AR102" t="s">
        <v>122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3:D8"/>
  <sheetViews>
    <sheetView workbookViewId="0">
      <selection activeCell="E51" sqref="E51"/>
    </sheetView>
  </sheetViews>
  <sheetFormatPr defaultColWidth="11.42578125" defaultRowHeight="12.75"/>
  <cols>
    <col min="1" max="1" width="16" customWidth="1"/>
    <col min="2" max="2" width="14.85546875" customWidth="1"/>
    <col min="3" max="4" width="9.85546875" customWidth="1"/>
    <col min="5" max="5" width="14.42578125" bestFit="1" customWidth="1"/>
    <col min="6" max="6" width="19.140625" bestFit="1" customWidth="1"/>
    <col min="7" max="7" width="18.7109375" bestFit="1" customWidth="1"/>
  </cols>
  <sheetData>
    <row r="3" spans="1:4">
      <c r="A3" s="10" t="s">
        <v>380</v>
      </c>
      <c r="B3" s="10" t="s">
        <v>383</v>
      </c>
    </row>
    <row r="4" spans="1:4">
      <c r="A4" s="10" t="s">
        <v>377</v>
      </c>
      <c r="B4" t="s">
        <v>53</v>
      </c>
      <c r="C4" t="s">
        <v>21</v>
      </c>
      <c r="D4" t="s">
        <v>379</v>
      </c>
    </row>
    <row r="5" spans="1:4">
      <c r="A5" s="11" t="s">
        <v>42</v>
      </c>
      <c r="B5" s="14">
        <v>6</v>
      </c>
      <c r="C5" s="14">
        <v>22</v>
      </c>
      <c r="D5" s="14">
        <v>28</v>
      </c>
    </row>
    <row r="6" spans="1:4">
      <c r="A6" s="11" t="s">
        <v>40</v>
      </c>
      <c r="B6" s="14">
        <v>28</v>
      </c>
      <c r="C6" s="14">
        <v>29</v>
      </c>
      <c r="D6" s="14">
        <v>57</v>
      </c>
    </row>
    <row r="7" spans="1:4">
      <c r="A7" s="11" t="s">
        <v>378</v>
      </c>
      <c r="B7" s="14">
        <v>4</v>
      </c>
      <c r="C7" s="14">
        <v>12</v>
      </c>
      <c r="D7" s="14">
        <v>16</v>
      </c>
    </row>
    <row r="8" spans="1:4">
      <c r="A8" s="11" t="s">
        <v>379</v>
      </c>
      <c r="B8" s="14">
        <v>38</v>
      </c>
      <c r="C8" s="14">
        <v>63</v>
      </c>
      <c r="D8" s="14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Descriptives</vt:lpstr>
      <vt:lpstr>Source pivot table</vt:lpstr>
      <vt:lpstr>Pivot 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2017-09-23T22:54:47Z</dcterms:created>
  <dcterms:modified xsi:type="dcterms:W3CDTF">2017-10-17T14:03:10Z</dcterms:modified>
</cp:coreProperties>
</file>